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4950" windowWidth="18780" windowHeight="6465" tabRatio="914" activeTab="6"/>
  </bookViews>
  <sheets>
    <sheet name="Титулный" sheetId="1" r:id="rId1"/>
    <sheet name="ТС цены 2014" sheetId="2" r:id="rId2"/>
    <sheet name="ТС цены (2)" sheetId="3" r:id="rId3"/>
    <sheet name="ТС характеристики 2014" sheetId="4" r:id="rId4"/>
    <sheet name="ТС инвестиции 2014" sheetId="5" r:id="rId5"/>
    <sheet name="ТС доступ 2014" sheetId="6" r:id="rId6"/>
    <sheet name="ТС показатели производство" sheetId="7" r:id="rId7"/>
    <sheet name="ТС показатели передача" sheetId="8" r:id="rId8"/>
    <sheet name="Ссылки на публикации 2014" sheetId="9" r:id="rId9"/>
  </sheets>
  <externalReferences>
    <externalReference r:id="rId12"/>
    <externalReference r:id="rId13"/>
  </externalReferences>
  <definedNames>
    <definedName name="activity">#REF!</definedName>
    <definedName name="activity_zag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LIST_8">'[1]REESTR'!$B$41</definedName>
    <definedName name="mo_zag">#REF!</definedName>
    <definedName name="mr">#REF!</definedName>
    <definedName name="MR_LIST">'[1]REESTR'!$D$2:$D$31</definedName>
    <definedName name="mr_zag">#REF!</definedName>
    <definedName name="oktmo">#REF!</definedName>
    <definedName name="org">#REF!</definedName>
    <definedName name="org_zag">#REF!</definedName>
    <definedName name="p1_rst_1">'[2]Лист2'!$A$1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<sst xmlns="http://schemas.openxmlformats.org/spreadsheetml/2006/main" count="608" uniqueCount="264">
  <si>
    <t>Показатели подлежащие раскрытию в сфере теплоснабжения и сфере оказания услуг по передаче тепловой энергии</t>
  </si>
  <si>
    <t>post@chmz.net</t>
  </si>
  <si>
    <t>e-mail</t>
  </si>
  <si>
    <t>8-341-41-9-64-80</t>
  </si>
  <si>
    <t>Контактный телефон</t>
  </si>
  <si>
    <t>Должность</t>
  </si>
  <si>
    <t>Фамилия, имя, отчество</t>
  </si>
  <si>
    <t>Должностное лицо, ответственное за составление формы</t>
  </si>
  <si>
    <t>8-341-41-9-19-11</t>
  </si>
  <si>
    <t>Обухова Ирина Алексеевна</t>
  </si>
  <si>
    <t>Главный бухгалтер</t>
  </si>
  <si>
    <t>8-341-41-9-64-15</t>
  </si>
  <si>
    <t>Руководитель</t>
  </si>
  <si>
    <t>Удмуртская Республика, г. Глазов, ул. Белова, д. № 7</t>
  </si>
  <si>
    <t>Почтовый адрес</t>
  </si>
  <si>
    <t>Юридический адрес</t>
  </si>
  <si>
    <t>ОКТМО</t>
  </si>
  <si>
    <t>Город Глазов</t>
  </si>
  <si>
    <t>Наименование</t>
  </si>
  <si>
    <t>Наименование МР</t>
  </si>
  <si>
    <t>руб./Гкал</t>
  </si>
  <si>
    <t>Отчетность представлена без НДС</t>
  </si>
  <si>
    <t>НДС</t>
  </si>
  <si>
    <t>Вид тарифа на передачу тепловой энергии</t>
  </si>
  <si>
    <t>производство комбинированная выработка</t>
  </si>
  <si>
    <t>Вид деятельности</t>
  </si>
  <si>
    <t>Нет</t>
  </si>
  <si>
    <t>Наличие 2-ставочного тарифа</t>
  </si>
  <si>
    <t>Тип предоставляемых данных:</t>
  </si>
  <si>
    <t>нет</t>
  </si>
  <si>
    <t>Является ли данное юридическое лицо подразделением(филиалом) другой организации</t>
  </si>
  <si>
    <t>Год</t>
  </si>
  <si>
    <t>Отчетный год:</t>
  </si>
  <si>
    <t>Удмуртская республика</t>
  </si>
  <si>
    <t>Субъект РФ</t>
  </si>
  <si>
    <t>Информация о ценах (тарифах) на регулируемые товары и услуги и надбавках к этим ценам (тарифам)</t>
  </si>
  <si>
    <t>№ п/п</t>
  </si>
  <si>
    <t>Тариф на тепловую энергию/диференциация по видам теплоносителя</t>
  </si>
  <si>
    <t>Одноставочный тариф, руб./Гкал</t>
  </si>
  <si>
    <t>Дата ввода</t>
  </si>
  <si>
    <t>Срок действия (если установлен)</t>
  </si>
  <si>
    <t>Постановление (от ХХ.ХХ.ХХХХ №)</t>
  </si>
  <si>
    <t>Наименование регулирующего органа, принявшего решение об утверждение цен</t>
  </si>
  <si>
    <t>Источник официального опубликования</t>
  </si>
  <si>
    <t>через тепловую сеть</t>
  </si>
  <si>
    <t>отпуск с коллекторов</t>
  </si>
  <si>
    <t>Горячая вода</t>
  </si>
  <si>
    <t>Население (с учетом НДС)</t>
  </si>
  <si>
    <t>-</t>
  </si>
  <si>
    <t>РЭК УР</t>
  </si>
  <si>
    <t>www.rek-udm.ru</t>
  </si>
  <si>
    <t>Наименование показателя</t>
  </si>
  <si>
    <t>Единица измерения</t>
  </si>
  <si>
    <t>Значение</t>
  </si>
  <si>
    <t>Утвержденная надбавка к ценам (тарифам) на тепловую энергию для потребителей</t>
  </si>
  <si>
    <t>Утвержденная надбавка к ценам (тарифам) на тепловую энергию для населения</t>
  </si>
  <si>
    <t>не утверждалась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</si>
  <si>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</si>
  <si>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</si>
  <si>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1.1</t>
  </si>
  <si>
    <t>1.2</t>
  </si>
  <si>
    <t>1.3</t>
  </si>
  <si>
    <t>2</t>
  </si>
  <si>
    <t xml:space="preserve">Утвержденная надбавка к тарифам регулируемых организаций на тепловую энергию </t>
  </si>
  <si>
    <t>3</t>
  </si>
  <si>
    <t xml:space="preserve">Утвержденная надбавка к тарифам регулируемых организаций на передачу тепловой энергии </t>
  </si>
  <si>
    <t>4</t>
  </si>
  <si>
    <t>5</t>
  </si>
  <si>
    <t>не утверждался</t>
  </si>
  <si>
    <t>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</si>
  <si>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</si>
  <si>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</si>
  <si>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</si>
  <si>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потребителей, затронутых ограничениями подачи тепловой энергии</t>
  </si>
  <si>
    <t>Количество часов (суммарно за календарный год), 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</si>
  <si>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</si>
  <si>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 xml:space="preserve">Наименование инвестиционной программы </t>
  </si>
  <si>
    <t>Плановые значения</t>
  </si>
  <si>
    <t xml:space="preserve">Утвержденный тариф на подключение создаваемых (реконструируемых) объектов недвижимости к системе теплоснабжения </t>
  </si>
  <si>
    <t>Утвержденный тариф регулиремых организаций на подключение к системе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</si>
  <si>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</si>
  <si>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</si>
  <si>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 (если отличается от количества поданных)</t>
  </si>
  <si>
    <t>Резерв мощности системы теплоснабжения (Гкал/час)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</si>
  <si>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деятелности)</t>
  </si>
  <si>
    <t>Вид регулиреемой деятельности (производство, передача и сбыт тепловой энергии)</t>
  </si>
  <si>
    <t>х</t>
  </si>
  <si>
    <t xml:space="preserve">Выручка от регулируемой деятельности </t>
  </si>
  <si>
    <t>тыс.руб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</si>
  <si>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</si>
  <si>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</si>
  <si>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эенргию (мощность)</t>
  </si>
  <si>
    <t>3.2</t>
  </si>
  <si>
    <t>Расходы на топливо</t>
  </si>
  <si>
    <t>3.3</t>
  </si>
  <si>
    <t xml:space="preserve">3.2.1 </t>
  </si>
  <si>
    <t>газ природный</t>
  </si>
  <si>
    <t>Стоимость</t>
  </si>
  <si>
    <t>Объем</t>
  </si>
  <si>
    <t>Стоимость 1-й еденицы объема с учетом доставки</t>
  </si>
  <si>
    <t>Способ приобретения</t>
  </si>
  <si>
    <r>
      <t>тыс. м</t>
    </r>
    <r>
      <rPr>
        <vertAlign val="superscript"/>
        <sz val="11"/>
        <color indexed="8"/>
        <rFont val="Calibri"/>
        <family val="2"/>
      </rPr>
      <t>3</t>
    </r>
  </si>
  <si>
    <t>договор поставки</t>
  </si>
  <si>
    <t>3.2.2</t>
  </si>
  <si>
    <r>
      <t>тыс. м</t>
    </r>
    <r>
      <rPr>
        <vertAlign val="superscript"/>
        <sz val="11"/>
        <color indexed="8"/>
        <rFont val="Calibri"/>
        <family val="2"/>
      </rPr>
      <t>4</t>
    </r>
  </si>
  <si>
    <t>мазут</t>
  </si>
  <si>
    <t>3.2.3</t>
  </si>
  <si>
    <r>
      <t>тыс. м</t>
    </r>
    <r>
      <rPr>
        <vertAlign val="superscript"/>
        <sz val="11"/>
        <color indexed="8"/>
        <rFont val="Calibri"/>
        <family val="2"/>
      </rPr>
      <t>5</t>
    </r>
  </si>
  <si>
    <t>уголь каменный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</si>
  <si>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</si>
  <si>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3.4</t>
  </si>
  <si>
    <t>3.3.1.</t>
  </si>
  <si>
    <t>Средневзвешенная стоимость 1 кВт*ч</t>
  </si>
  <si>
    <t>руб</t>
  </si>
  <si>
    <t>3.3.2.</t>
  </si>
  <si>
    <t>Объем приобретенной электрической энергии</t>
  </si>
  <si>
    <t>тыс. кВт*ч</t>
  </si>
  <si>
    <t>Расходы на приобретение холодной воды, исползуемой в технологическом процессе</t>
  </si>
  <si>
    <t>3.5</t>
  </si>
  <si>
    <t>Расходы на химреагенты, исползуемой в технологическом процессе</t>
  </si>
  <si>
    <t>Расходы на оплату труда основного производственного персонала</t>
  </si>
  <si>
    <t>3.6.1</t>
  </si>
  <si>
    <t>3.6.2</t>
  </si>
  <si>
    <t>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</si>
  <si>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</si>
  <si>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</si>
  <si>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</si>
  <si>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</si>
  <si>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</si>
  <si>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</si>
  <si>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3.9</t>
  </si>
  <si>
    <t>3.8.1</t>
  </si>
  <si>
    <t>Расходы на оплату труда</t>
  </si>
  <si>
    <t>3.8.2</t>
  </si>
  <si>
    <t>Отчисления на социальные нужды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</si>
  <si>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</si>
  <si>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</si>
  <si>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</si>
  <si>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</si>
  <si>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</si>
  <si>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</si>
  <si>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</si>
  <si>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</t>
  </si>
  <si>
    <t>Валовая прибыль от продажи товаров и услуг по регулируемому виду деятелности</t>
  </si>
  <si>
    <t>Чистая прибыль от регулируемого вида деятельности</t>
  </si>
  <si>
    <t>5.1.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</si>
  <si>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</si>
  <si>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6 </t>
  </si>
  <si>
    <t>Изменение стоимости основных фондов</t>
  </si>
  <si>
    <t>6.1</t>
  </si>
  <si>
    <t>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</si>
  <si>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</si>
  <si>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</si>
  <si>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</si>
  <si>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</si>
  <si>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</si>
  <si>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</si>
  <si>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</si>
  <si>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</si>
  <si>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</si>
  <si>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9.1</t>
  </si>
  <si>
    <t>Справочно: объем тепловой энергии на технологические нужды производства</t>
  </si>
  <si>
    <t>11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</si>
  <si>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</si>
  <si>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</si>
  <si>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</si>
  <si>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</si>
  <si>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</si>
  <si>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</si>
  <si>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</si>
  <si>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</si>
  <si>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</si>
  <si>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</si>
  <si>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</si>
  <si>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14</t>
  </si>
  <si>
    <t>Протяженость магистральных сетей и тепловых вводов (в однотрубном исчеслении)</t>
  </si>
  <si>
    <t>км</t>
  </si>
  <si>
    <t>15</t>
  </si>
  <si>
    <t>Протяженость разводящих сетей (в однотрубном исчеслении)</t>
  </si>
  <si>
    <t>16</t>
  </si>
  <si>
    <t>Количество теплоэлектроцентралей</t>
  </si>
  <si>
    <t>ед.</t>
  </si>
  <si>
    <t>17</t>
  </si>
  <si>
    <t>Количество тепловых станций и котелных</t>
  </si>
  <si>
    <t>18</t>
  </si>
  <si>
    <t>Количество тепловых пунктов</t>
  </si>
  <si>
    <t>19</t>
  </si>
  <si>
    <t>Среднесписочная численность осногвного производственного персонала</t>
  </si>
  <si>
    <t>чел.</t>
  </si>
  <si>
    <t>20</t>
  </si>
  <si>
    <t>кг у.т./Гкал</t>
  </si>
  <si>
    <t>21</t>
  </si>
  <si>
    <t>кВт*ч/Гкал</t>
  </si>
  <si>
    <t>22</t>
  </si>
  <si>
    <t>23</t>
  </si>
  <si>
    <t>Комментарии</t>
  </si>
  <si>
    <t>куб. м/Гкал</t>
  </si>
  <si>
    <t>Передача</t>
  </si>
  <si>
    <t>Компенсация потерь тепловой энергии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</si>
  <si>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</si>
  <si>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</si>
  <si>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</si>
  <si>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</si>
  <si>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</t>
  </si>
  <si>
    <t>Перечень и формы документов, представляемых одновременно с заявкой на подключение к системе</t>
  </si>
  <si>
    <t>Контакты службы, ответственной за прием и обработку заявок на подключение к системе</t>
  </si>
  <si>
    <t xml:space="preserve">4.1 </t>
  </si>
  <si>
    <t>Адрес</t>
  </si>
  <si>
    <t>4.2</t>
  </si>
  <si>
    <t>4.3</t>
  </si>
  <si>
    <t>4.4</t>
  </si>
  <si>
    <t>Телефон</t>
  </si>
  <si>
    <t>E-mail</t>
  </si>
  <si>
    <t>Сайт</t>
  </si>
  <si>
    <t>8-341-41-3-15-36, 8-341-41-9-64-80</t>
  </si>
  <si>
    <t>Утвержденный тариф на передачу тепловой энергии (мощности)</t>
  </si>
  <si>
    <t xml:space="preserve"> по 30.06.2013г</t>
  </si>
  <si>
    <r>
      <t xml:space="preserve">Отборный пар давлением 2,5-7 кг/см </t>
    </r>
    <r>
      <rPr>
        <vertAlign val="superscript"/>
        <sz val="14"/>
        <color indexed="8"/>
        <rFont val="Times New Roman"/>
        <family val="1"/>
      </rPr>
      <t>2</t>
    </r>
  </si>
  <si>
    <t>Отчетный период:</t>
  </si>
  <si>
    <t>Наименование организации: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</si>
  <si>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</si>
  <si>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</si>
  <si>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</si>
  <si>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</si>
  <si>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www.chmz.net</t>
  </si>
  <si>
    <t>Тариф на теплоноситель</t>
  </si>
  <si>
    <t>Инвестиционная программа на 2014 год не утверждалась</t>
  </si>
  <si>
    <t>01.01.2014г.</t>
  </si>
  <si>
    <t>01.07.2014г.</t>
  </si>
  <si>
    <t xml:space="preserve"> по 30.06.2014г</t>
  </si>
  <si>
    <t xml:space="preserve"> по 31.12.2014г</t>
  </si>
  <si>
    <t>06.12.2013г.  № 19/13</t>
  </si>
  <si>
    <t>06.12.2013г.  № 19/12</t>
  </si>
  <si>
    <t xml:space="preserve">Заявление о подключении, содержащее полное и сокращенное наименования абонента (для физических лиц - фамилия, имя, отчество), его местонахождение и почтовый адрес. Форма заявки на подключение к системе водоснабжения: свободная, содержащая следующие сведения:
1) реквизиты Заявителя:
для юридических лиц – полное наименование, номер и дата записи в ЕГРЮЛ; 
для индивидуальных предпринимателей – фамилия, имя, отчество, номер и дата записи в ЕГРИП; 
для физических лиц – фамилия, имя, отчество, серия, номер и дата выдачи основного документа, удостоверяющего личность, почтовый адрес и иные способы обмена информацией – телефоны, факс, адрес электронной почты.
2) местонахождение подключаемого объекта;
3) технические параметры подключаемого объекта:
– расчетные максимальные часовые и среднечасовые тепловые нагрузки и соответствующие им расчетные расходы теплоносителя объекта капитального строительства по видам теплоносителей (горячая вода, пар различных параметров) и видам теплопотребления (отопление, вентиляция, кондиционирование, горячее водоснабжение);
– виды и параметры (давление, температура) теплоносителей и пределы их отклонений в точках подключения к тепловой сети;
– режимы теплопотребления для подключаемого объекта (непрерывный, одно-, двухсменный и др.);
– расположение узла учета тепловой энергии и теплоносителей и контроля их качества;
– требования к надежности подключаемого объекта (допустимые перерывы в подаче теплоносителей по продолжительности, периодам года и др.);
– наличие и возможность использования собственных источников тепловой энергии (с указанием их мощностей и режимов работы);
4) правовые основания пользования Заявителем подключаемым объектом и земельным участком, на котором планируется создание подключаемого объекта;
5) номер и дата выдачи ТУ, если они выдавались ранее (за исключением физического лица, осуществляющего создание (реконструкцию) объекта индивидуального жилищного строительства);
6) планируемые сроки ввода в эксплуатацию подключаемого объекта;
7) информация о границах земельного участка, на котором планируется осуществить строительство (реконструкцию, модернизацию) подключаемого объекта;
8) информация о предельных параметрах разрешенного строительства (реконструкции, модернизации) подключаемого объекта.
9) сведения об уступке права на использование мощности, в том числе наименование и местонахождение каждой из сторон соглашения, точка подключения и объем уступаемой мощности.
10) опись прилагаемой документации.
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</si>
  <si>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</si>
  <si>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>тонны</t>
  </si>
  <si>
    <t>Вид регулируемой деятельности (производство, передача и сбыт тепловой энергии)</t>
  </si>
  <si>
    <t>Стоимость 1-й единицы объема с учетом доставки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</si>
  <si>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</si>
  <si>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Расходы на покупаемую тепловую энергию (мощность)</t>
  </si>
  <si>
    <t>ФАКТ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</si>
  <si>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</si>
  <si>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тепловую сеть</t>
  </si>
  <si>
    <t>Удельный расход холодной воды на единицу тепловой энергии, отпускаемой в тепловую сеть</t>
  </si>
  <si>
    <t>Валовая прибыль от продажи товаров и услуг по регулируемому виду деятельности</t>
  </si>
  <si>
    <t>Среднесписочная численность основного производственного персонала</t>
  </si>
  <si>
    <t>Потребители, оплачивающие производство и передачу теплоносителя</t>
  </si>
  <si>
    <t>Потребители, оплачивающие производство и передачу тепловой энергии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</si>
  <si>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</si>
  <si>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</si>
  <si>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Вергазов Константин Юрьевич</t>
  </si>
  <si>
    <t>Салтыков Михаил Евгеньевич</t>
  </si>
  <si>
    <t>главный энергетик</t>
  </si>
  <si>
    <t>1 квартал 2015 год</t>
  </si>
  <si>
    <t>1 квартал 2014 год</t>
  </si>
  <si>
    <t>2 квартал 2014 год</t>
  </si>
  <si>
    <t>3 квартал 2014 год</t>
  </si>
  <si>
    <t>4 квартал 2014 год</t>
  </si>
  <si>
    <t>Итого 2014 год</t>
  </si>
  <si>
    <t>Служба Главного энергетика АО ЧМЗ</t>
  </si>
  <si>
    <t>chmz@rosatom.ru</t>
  </si>
  <si>
    <t xml:space="preserve">В соответствии с правилами подключения объекта капитального строительства к сетям инженерно-технического обеспечения (Утверждены Постановлением Правительства РФ от 13.02.2006 г. № 83) и правилами подключения к системам теплоснабжения (Утверждены постановлением Правительства Российской Федерации от 16 апреля 2012 г. N 307) :                                                                                                                                                                                          1)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случае, если такие права зарегистрированы в указанном реестре, предоставляется копии свидетельств о государственной регистрации прав на указанный подключаемый объект или земельный участок);
2) ситуационный план расположения объекта с привязкой к территории населенного пункта или территориального деления в схеме теплоснабжения;
3)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прилагается, если Заказчик – физическое лицо, осуществляющее создание (реконструкцию) объекта индивидуального жилищного строительства);
4) документы, подтверждающие полномочия лица действовать от имени Заявителя (в случае, если заявка подается в адрес исполнителя представителем Заявителя);
5) нотариально заверенные копии учредительных документов (для юридических лиц).
</t>
  </si>
  <si>
    <t xml:space="preserve">Порядок действий заявителя и АО ЧМЗ в соответствии с правилами определения и предоставления технических условий подключения объекта капитального строительства к сетям (Утверждены Постановлением Правительства РФ от 13.02.2006 г. № 83)и правилами подключения к системам теплоснабжения (Утверждены постановлением Правительства Российской Федерации от 16 апреля 2012 г. N 307)
</t>
  </si>
  <si>
    <t>АО "Чепецкий механический завод"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</si>
</sst>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vertAlign val="superscript"/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u val="single"/>
      <sz val="6.6"/>
      <color indexed="12"/>
      <name val="Calibri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ahoma"/>
      <family val="2"/>
    </font>
    <font>
      <sz val="9"/>
      <color indexed="9"/>
      <name val="Tahoma"/>
      <family val="2"/>
    </font>
    <font>
      <u val="single"/>
      <sz val="16"/>
      <color indexed="12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ahoma"/>
      <family val="2"/>
    </font>
    <font>
      <sz val="9"/>
      <color rgb="FFFFFFFF"/>
      <name val="Tahoma"/>
      <family val="2"/>
    </font>
    <font>
      <u val="single"/>
      <sz val="16"/>
      <color theme="1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6" fillId="0" borderId="0">
      <alignment/>
      <protection locked="0"/>
    </xf>
    <xf numFmtId="165" fontId="6" fillId="0" borderId="0">
      <alignment/>
      <protection locked="0"/>
    </xf>
    <xf numFmtId="164" fontId="6" fillId="0" borderId="0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67" fontId="6" fillId="0" borderId="1">
      <alignment/>
      <protection locked="0"/>
    </xf>
    <xf numFmtId="167" fontId="7" fillId="0" borderId="0">
      <alignment/>
      <protection locked="0"/>
    </xf>
    <xf numFmtId="167" fontId="7" fillId="0" borderId="0">
      <alignment/>
      <protection locked="0"/>
    </xf>
    <xf numFmtId="167" fontId="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3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4" fontId="2" fillId="0" borderId="11">
      <alignment/>
      <protection locked="0"/>
    </xf>
    <xf numFmtId="0" fontId="59" fillId="48" borderId="1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60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1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64" fillId="0" borderId="1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65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17" applyBorder="0">
      <alignment horizontal="center" vertical="center" wrapText="1"/>
      <protection/>
    </xf>
    <xf numFmtId="174" fontId="40" fillId="6" borderId="11">
      <alignment/>
      <protection/>
    </xf>
    <xf numFmtId="4" fontId="3" fillId="40" borderId="18" applyBorder="0">
      <alignment horizontal="right"/>
      <protection/>
    </xf>
    <xf numFmtId="0" fontId="66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0" fillId="0" borderId="1" applyNumberFormat="0" applyFill="0" applyAlignment="0" applyProtection="0"/>
    <xf numFmtId="0" fontId="67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39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175" fontId="42" fillId="4" borderId="18">
      <alignment wrapText="1"/>
      <protection/>
    </xf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70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3" fontId="43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3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" fillId="0" borderId="0">
      <alignment/>
      <protection/>
    </xf>
    <xf numFmtId="173" fontId="30" fillId="0" borderId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30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" fontId="3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7" borderId="24" applyBorder="0">
      <alignment horizontal="right"/>
      <protection/>
    </xf>
    <xf numFmtId="4" fontId="3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6" fillId="0" borderId="0">
      <alignment/>
      <protection locked="0"/>
    </xf>
  </cellStyleXfs>
  <cellXfs count="224">
    <xf numFmtId="0" fontId="0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53" borderId="1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0" fontId="0" fillId="53" borderId="29" xfId="0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3" borderId="3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49" fontId="0" fillId="0" borderId="3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53" borderId="35" xfId="0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5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5" borderId="29" xfId="0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4" fontId="3" fillId="4" borderId="35" xfId="0" applyNumberFormat="1" applyFont="1" applyFill="1" applyBorder="1" applyAlignment="1" applyProtection="1">
      <alignment horizontal="center" vertical="center"/>
      <protection/>
    </xf>
    <xf numFmtId="4" fontId="3" fillId="40" borderId="40" xfId="0" applyNumberFormat="1" applyFont="1" applyFill="1" applyBorder="1" applyAlignment="1" applyProtection="1">
      <alignment horizontal="center" vertical="center"/>
      <protection locked="0"/>
    </xf>
    <xf numFmtId="49" fontId="3" fillId="40" borderId="40" xfId="0" applyNumberFormat="1" applyFont="1" applyFill="1" applyBorder="1" applyAlignment="1" applyProtection="1">
      <alignment horizontal="center" vertical="center"/>
      <protection locked="0"/>
    </xf>
    <xf numFmtId="49" fontId="3" fillId="4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40" borderId="18" xfId="0" applyNumberFormat="1" applyFont="1" applyFill="1" applyBorder="1" applyAlignment="1" applyProtection="1">
      <alignment horizontal="center"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/>
    </xf>
    <xf numFmtId="49" fontId="3" fillId="4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40" borderId="35" xfId="0" applyNumberFormat="1" applyFont="1" applyFill="1" applyBorder="1" applyAlignment="1" applyProtection="1">
      <alignment horizontal="center" vertical="center"/>
      <protection locked="0"/>
    </xf>
    <xf numFmtId="3" fontId="3" fillId="4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5" fillId="0" borderId="42" xfId="0" applyFont="1" applyBorder="1" applyAlignment="1">
      <alignment horizontal="center"/>
    </xf>
    <xf numFmtId="0" fontId="75" fillId="0" borderId="42" xfId="0" applyFont="1" applyBorder="1" applyAlignment="1">
      <alignment horizontal="right"/>
    </xf>
    <xf numFmtId="0" fontId="76" fillId="57" borderId="0" xfId="0" applyFont="1" applyFill="1" applyAlignment="1">
      <alignment horizontal="center" wrapText="1"/>
    </xf>
    <xf numFmtId="0" fontId="77" fillId="57" borderId="41" xfId="0" applyFont="1" applyFill="1" applyBorder="1" applyAlignment="1">
      <alignment horizontal="center" vertical="center" wrapText="1"/>
    </xf>
    <xf numFmtId="0" fontId="77" fillId="57" borderId="43" xfId="0" applyFont="1" applyFill="1" applyBorder="1" applyAlignment="1">
      <alignment horizontal="center" vertical="center" wrapText="1"/>
    </xf>
    <xf numFmtId="0" fontId="78" fillId="57" borderId="43" xfId="0" applyFont="1" applyFill="1" applyBorder="1" applyAlignment="1">
      <alignment horizontal="center" vertical="center" wrapText="1"/>
    </xf>
    <xf numFmtId="0" fontId="79" fillId="53" borderId="43" xfId="0" applyFont="1" applyFill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44" xfId="0" applyFont="1" applyBorder="1" applyAlignment="1">
      <alignment/>
    </xf>
    <xf numFmtId="0" fontId="82" fillId="57" borderId="0" xfId="0" applyFont="1" applyFill="1" applyAlignment="1">
      <alignment wrapText="1"/>
    </xf>
    <xf numFmtId="0" fontId="82" fillId="57" borderId="0" xfId="0" applyFont="1" applyFill="1" applyAlignment="1">
      <alignment horizontal="center" wrapText="1"/>
    </xf>
    <xf numFmtId="0" fontId="83" fillId="57" borderId="0" xfId="0" applyFont="1" applyFill="1" applyAlignment="1">
      <alignment horizontal="center" wrapText="1"/>
    </xf>
    <xf numFmtId="0" fontId="82" fillId="57" borderId="25" xfId="0" applyFont="1" applyFill="1" applyBorder="1" applyAlignment="1">
      <alignment horizontal="center" wrapText="1"/>
    </xf>
    <xf numFmtId="0" fontId="82" fillId="58" borderId="41" xfId="0" applyFont="1" applyFill="1" applyBorder="1" applyAlignment="1">
      <alignment horizontal="center" wrapText="1"/>
    </xf>
    <xf numFmtId="0" fontId="82" fillId="57" borderId="41" xfId="0" applyFont="1" applyFill="1" applyBorder="1" applyAlignment="1">
      <alignment horizontal="center" wrapText="1"/>
    </xf>
    <xf numFmtId="0" fontId="82" fillId="57" borderId="45" xfId="0" applyFont="1" applyFill="1" applyBorder="1" applyAlignment="1">
      <alignment horizontal="center" wrapText="1"/>
    </xf>
    <xf numFmtId="0" fontId="82" fillId="57" borderId="42" xfId="0" applyFont="1" applyFill="1" applyBorder="1" applyAlignment="1">
      <alignment horizontal="center" wrapText="1"/>
    </xf>
    <xf numFmtId="0" fontId="82" fillId="58" borderId="43" xfId="0" applyFont="1" applyFill="1" applyBorder="1" applyAlignment="1">
      <alignment horizontal="center" wrapText="1"/>
    </xf>
    <xf numFmtId="0" fontId="76" fillId="58" borderId="42" xfId="0" applyFont="1" applyFill="1" applyBorder="1" applyAlignment="1">
      <alignment horizontal="center" wrapText="1"/>
    </xf>
    <xf numFmtId="0" fontId="82" fillId="57" borderId="43" xfId="0" applyFont="1" applyFill="1" applyBorder="1" applyAlignment="1">
      <alignment horizontal="center" wrapText="1"/>
    </xf>
    <xf numFmtId="0" fontId="82" fillId="57" borderId="25" xfId="0" applyFont="1" applyFill="1" applyBorder="1" applyAlignment="1">
      <alignment horizontal="left" vertical="center" wrapText="1"/>
    </xf>
    <xf numFmtId="0" fontId="76" fillId="58" borderId="41" xfId="0" applyFont="1" applyFill="1" applyBorder="1" applyAlignment="1">
      <alignment horizontal="center" vertical="center" wrapText="1"/>
    </xf>
    <xf numFmtId="0" fontId="82" fillId="57" borderId="25" xfId="0" applyFont="1" applyFill="1" applyBorder="1" applyAlignment="1">
      <alignment horizontal="center" vertical="center" wrapText="1"/>
    </xf>
    <xf numFmtId="0" fontId="82" fillId="57" borderId="41" xfId="0" applyFont="1" applyFill="1" applyBorder="1" applyAlignment="1">
      <alignment horizontal="center" vertical="center" wrapText="1"/>
    </xf>
    <xf numFmtId="0" fontId="82" fillId="57" borderId="42" xfId="0" applyFont="1" applyFill="1" applyBorder="1" applyAlignment="1">
      <alignment horizontal="center" vertical="center" wrapText="1"/>
    </xf>
    <xf numFmtId="0" fontId="76" fillId="58" borderId="43" xfId="0" applyFont="1" applyFill="1" applyBorder="1" applyAlignment="1">
      <alignment horizontal="center" vertical="center" wrapText="1"/>
    </xf>
    <xf numFmtId="0" fontId="75" fillId="0" borderId="43" xfId="0" applyFont="1" applyBorder="1" applyAlignment="1">
      <alignment horizontal="center"/>
    </xf>
    <xf numFmtId="0" fontId="75" fillId="53" borderId="43" xfId="0" applyFont="1" applyFill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3" borderId="47" xfId="0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53" borderId="41" xfId="0" applyFill="1" applyBorder="1" applyAlignment="1">
      <alignment horizontal="left" vertical="center" wrapText="1"/>
    </xf>
    <xf numFmtId="0" fontId="84" fillId="53" borderId="41" xfId="340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85" fillId="53" borderId="43" xfId="0" applyFont="1" applyFill="1" applyBorder="1" applyAlignment="1">
      <alignment horizontal="center" vertical="center"/>
    </xf>
    <xf numFmtId="0" fontId="56" fillId="56" borderId="29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56" borderId="18" xfId="0" applyFont="1" applyFill="1" applyBorder="1" applyAlignment="1">
      <alignment horizontal="center" vertical="center"/>
    </xf>
    <xf numFmtId="0" fontId="56" fillId="55" borderId="29" xfId="0" applyFont="1" applyFill="1" applyBorder="1" applyAlignment="1">
      <alignment horizontal="center" vertical="center"/>
    </xf>
    <xf numFmtId="2" fontId="85" fillId="53" borderId="43" xfId="0" applyNumberFormat="1" applyFont="1" applyFill="1" applyBorder="1" applyAlignment="1">
      <alignment horizontal="center" vertical="center"/>
    </xf>
    <xf numFmtId="4" fontId="56" fillId="56" borderId="29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82" fillId="56" borderId="4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2" fillId="57" borderId="26" xfId="0" applyFont="1" applyFill="1" applyBorder="1" applyAlignment="1">
      <alignment horizontal="center" wrapText="1"/>
    </xf>
    <xf numFmtId="0" fontId="82" fillId="57" borderId="42" xfId="0" applyFont="1" applyFill="1" applyBorder="1" applyAlignment="1">
      <alignment horizontal="center" wrapText="1"/>
    </xf>
    <xf numFmtId="0" fontId="82" fillId="57" borderId="49" xfId="0" applyFont="1" applyFill="1" applyBorder="1" applyAlignment="1">
      <alignment horizontal="center" wrapText="1"/>
    </xf>
    <xf numFmtId="0" fontId="82" fillId="58" borderId="45" xfId="0" applyFont="1" applyFill="1" applyBorder="1" applyAlignment="1">
      <alignment horizontal="center" vertical="center" wrapText="1"/>
    </xf>
    <xf numFmtId="0" fontId="82" fillId="58" borderId="41" xfId="0" applyFont="1" applyFill="1" applyBorder="1" applyAlignment="1">
      <alignment horizontal="center" vertical="center" wrapText="1"/>
    </xf>
    <xf numFmtId="0" fontId="76" fillId="58" borderId="45" xfId="0" applyFont="1" applyFill="1" applyBorder="1" applyAlignment="1">
      <alignment horizontal="center" vertical="center" wrapText="1"/>
    </xf>
    <xf numFmtId="0" fontId="76" fillId="58" borderId="41" xfId="0" applyFont="1" applyFill="1" applyBorder="1" applyAlignment="1">
      <alignment horizontal="center" vertical="center" wrapText="1"/>
    </xf>
    <xf numFmtId="0" fontId="76" fillId="48" borderId="45" xfId="0" applyFont="1" applyFill="1" applyBorder="1" applyAlignment="1">
      <alignment horizontal="center" vertical="center" wrapText="1"/>
    </xf>
    <xf numFmtId="0" fontId="76" fillId="48" borderId="50" xfId="0" applyFont="1" applyFill="1" applyBorder="1" applyAlignment="1">
      <alignment horizontal="center" vertical="center" wrapText="1"/>
    </xf>
    <xf numFmtId="0" fontId="76" fillId="57" borderId="38" xfId="0" applyFont="1" applyFill="1" applyBorder="1" applyAlignment="1">
      <alignment horizontal="center" wrapText="1"/>
    </xf>
    <xf numFmtId="0" fontId="76" fillId="57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6" fillId="5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2" fillId="58" borderId="45" xfId="0" applyFont="1" applyFill="1" applyBorder="1" applyAlignment="1">
      <alignment horizontal="center" wrapText="1"/>
    </xf>
    <xf numFmtId="0" fontId="82" fillId="58" borderId="50" xfId="0" applyFont="1" applyFill="1" applyBorder="1" applyAlignment="1">
      <alignment horizontal="center" wrapText="1"/>
    </xf>
    <xf numFmtId="0" fontId="0" fillId="0" borderId="41" xfId="0" applyBorder="1" applyAlignment="1">
      <alignment wrapText="1"/>
    </xf>
    <xf numFmtId="0" fontId="82" fillId="57" borderId="51" xfId="0" applyFont="1" applyFill="1" applyBorder="1" applyAlignment="1">
      <alignment horizontal="center" wrapText="1"/>
    </xf>
    <xf numFmtId="0" fontId="82" fillId="57" borderId="45" xfId="0" applyFont="1" applyFill="1" applyBorder="1" applyAlignment="1">
      <alignment horizontal="center" wrapText="1"/>
    </xf>
    <xf numFmtId="0" fontId="82" fillId="57" borderId="50" xfId="0" applyFont="1" applyFill="1" applyBorder="1" applyAlignment="1">
      <alignment horizontal="center" wrapText="1"/>
    </xf>
    <xf numFmtId="14" fontId="79" fillId="53" borderId="26" xfId="0" applyNumberFormat="1" applyFont="1" applyFill="1" applyBorder="1" applyAlignment="1">
      <alignment horizontal="center" vertical="center"/>
    </xf>
    <xf numFmtId="0" fontId="0" fillId="53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0" fillId="0" borderId="52" xfId="0" applyFont="1" applyBorder="1" applyAlignment="1">
      <alignment horizontal="left" vertical="center" wrapText="1"/>
    </xf>
    <xf numFmtId="0" fontId="80" fillId="0" borderId="53" xfId="0" applyFont="1" applyBorder="1" applyAlignment="1">
      <alignment horizontal="left" vertical="center" wrapText="1"/>
    </xf>
    <xf numFmtId="0" fontId="0" fillId="53" borderId="42" xfId="0" applyFill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0" fontId="77" fillId="57" borderId="56" xfId="0" applyFont="1" applyFill="1" applyBorder="1" applyAlignment="1">
      <alignment horizontal="center" vertical="center" wrapText="1"/>
    </xf>
    <xf numFmtId="0" fontId="77" fillId="57" borderId="57" xfId="0" applyFont="1" applyFill="1" applyBorder="1" applyAlignment="1">
      <alignment horizontal="center" vertical="center" wrapText="1"/>
    </xf>
    <xf numFmtId="0" fontId="77" fillId="57" borderId="58" xfId="0" applyFont="1" applyFill="1" applyBorder="1" applyAlignment="1">
      <alignment horizontal="center" vertical="center" wrapText="1"/>
    </xf>
    <xf numFmtId="0" fontId="77" fillId="57" borderId="59" xfId="0" applyFont="1" applyFill="1" applyBorder="1" applyAlignment="1">
      <alignment horizontal="center" vertical="center" wrapText="1"/>
    </xf>
    <xf numFmtId="0" fontId="77" fillId="57" borderId="26" xfId="0" applyFont="1" applyFill="1" applyBorder="1" applyAlignment="1">
      <alignment horizontal="center" vertical="center" wrapText="1"/>
    </xf>
    <xf numFmtId="0" fontId="77" fillId="57" borderId="51" xfId="0" applyFont="1" applyFill="1" applyBorder="1" applyAlignment="1">
      <alignment horizontal="center" vertical="center" wrapText="1"/>
    </xf>
    <xf numFmtId="0" fontId="76" fillId="57" borderId="26" xfId="0" applyFont="1" applyFill="1" applyBorder="1" applyAlignment="1">
      <alignment horizontal="center" vertical="center" wrapText="1"/>
    </xf>
    <xf numFmtId="0" fontId="76" fillId="57" borderId="51" xfId="0" applyFont="1" applyFill="1" applyBorder="1" applyAlignment="1">
      <alignment horizontal="center" vertical="center" wrapText="1"/>
    </xf>
    <xf numFmtId="0" fontId="80" fillId="60" borderId="44" xfId="0" applyFont="1" applyFill="1" applyBorder="1" applyAlignment="1">
      <alignment horizontal="center" vertical="center"/>
    </xf>
    <xf numFmtId="0" fontId="81" fillId="60" borderId="44" xfId="0" applyFont="1" applyFill="1" applyBorder="1" applyAlignment="1">
      <alignment horizontal="center" vertical="center"/>
    </xf>
    <xf numFmtId="0" fontId="66" fillId="0" borderId="18" xfId="0" applyFont="1" applyBorder="1" applyAlignment="1">
      <alignment wrapText="1"/>
    </xf>
    <xf numFmtId="0" fontId="66" fillId="0" borderId="47" xfId="0" applyFont="1" applyBorder="1" applyAlignment="1">
      <alignment wrapText="1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6" fillId="0" borderId="27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61" borderId="56" xfId="436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7" borderId="56" xfId="0" applyFont="1" applyFill="1" applyBorder="1" applyAlignment="1" applyProtection="1">
      <alignment horizontal="center" vertical="center" wrapText="1"/>
      <protection/>
    </xf>
    <xf numFmtId="0" fontId="75" fillId="0" borderId="45" xfId="0" applyFont="1" applyBorder="1" applyAlignment="1">
      <alignment horizontal="left" vertical="center" wrapText="1"/>
    </xf>
    <xf numFmtId="0" fontId="75" fillId="0" borderId="5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6" fillId="48" borderId="56" xfId="0" applyFont="1" applyFill="1" applyBorder="1" applyAlignment="1">
      <alignment wrapText="1"/>
    </xf>
    <xf numFmtId="0" fontId="76" fillId="48" borderId="60" xfId="0" applyFont="1" applyFill="1" applyBorder="1" applyAlignment="1">
      <alignment wrapText="1"/>
    </xf>
    <xf numFmtId="0" fontId="76" fillId="48" borderId="57" xfId="0" applyFont="1" applyFill="1" applyBorder="1" applyAlignment="1">
      <alignment wrapText="1"/>
    </xf>
    <xf numFmtId="0" fontId="76" fillId="48" borderId="58" xfId="0" applyFont="1" applyFill="1" applyBorder="1" applyAlignment="1">
      <alignment wrapText="1"/>
    </xf>
    <xf numFmtId="0" fontId="76" fillId="48" borderId="63" xfId="0" applyFont="1" applyFill="1" applyBorder="1" applyAlignment="1">
      <alignment wrapText="1"/>
    </xf>
    <xf numFmtId="0" fontId="76" fillId="48" borderId="59" xfId="0" applyFont="1" applyFill="1" applyBorder="1" applyAlignment="1">
      <alignment wrapText="1"/>
    </xf>
    <xf numFmtId="0" fontId="87" fillId="0" borderId="26" xfId="0" applyFont="1" applyBorder="1" applyAlignment="1">
      <alignment horizontal="center"/>
    </xf>
    <xf numFmtId="0" fontId="87" fillId="0" borderId="51" xfId="0" applyFont="1" applyBorder="1" applyAlignment="1">
      <alignment horizontal="center"/>
    </xf>
    <xf numFmtId="0" fontId="76" fillId="57" borderId="56" xfId="0" applyFont="1" applyFill="1" applyBorder="1" applyAlignment="1">
      <alignment horizontal="center" wrapText="1"/>
    </xf>
    <xf numFmtId="0" fontId="76" fillId="57" borderId="60" xfId="0" applyFont="1" applyFill="1" applyBorder="1" applyAlignment="1">
      <alignment horizontal="center" wrapText="1"/>
    </xf>
    <xf numFmtId="0" fontId="76" fillId="57" borderId="57" xfId="0" applyFont="1" applyFill="1" applyBorder="1" applyAlignment="1">
      <alignment horizontal="center" wrapText="1"/>
    </xf>
    <xf numFmtId="0" fontId="76" fillId="57" borderId="58" xfId="0" applyFont="1" applyFill="1" applyBorder="1" applyAlignment="1">
      <alignment horizontal="center" wrapText="1"/>
    </xf>
    <xf numFmtId="0" fontId="76" fillId="57" borderId="63" xfId="0" applyFont="1" applyFill="1" applyBorder="1" applyAlignment="1">
      <alignment horizontal="center" wrapText="1"/>
    </xf>
    <xf numFmtId="0" fontId="76" fillId="57" borderId="59" xfId="0" applyFont="1" applyFill="1" applyBorder="1" applyAlignment="1">
      <alignment horizontal="center" wrapText="1"/>
    </xf>
    <xf numFmtId="0" fontId="87" fillId="0" borderId="64" xfId="0" applyFont="1" applyBorder="1" applyAlignment="1">
      <alignment horizontal="center" wrapText="1"/>
    </xf>
    <xf numFmtId="0" fontId="87" fillId="0" borderId="65" xfId="0" applyFont="1" applyBorder="1" applyAlignment="1">
      <alignment horizontal="center" wrapText="1"/>
    </xf>
    <xf numFmtId="0" fontId="75" fillId="0" borderId="54" xfId="0" applyFont="1" applyBorder="1" applyAlignment="1">
      <alignment horizontal="center"/>
    </xf>
    <xf numFmtId="0" fontId="75" fillId="0" borderId="66" xfId="0" applyFont="1" applyBorder="1" applyAlignment="1">
      <alignment horizontal="center"/>
    </xf>
    <xf numFmtId="0" fontId="75" fillId="0" borderId="67" xfId="0" applyFont="1" applyBorder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7" borderId="38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55" borderId="18" xfId="0" applyFill="1" applyBorder="1" applyAlignment="1">
      <alignment horizontal="center" vertical="center" wrapText="1"/>
    </xf>
    <xf numFmtId="0" fontId="0" fillId="55" borderId="18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66" fillId="0" borderId="46" xfId="0" applyFont="1" applyBorder="1" applyAlignment="1">
      <alignment horizontal="left" vertical="center" wrapText="1"/>
    </xf>
    <xf numFmtId="0" fontId="66" fillId="0" borderId="68" xfId="0" applyFont="1" applyBorder="1" applyAlignment="1">
      <alignment horizontal="left" vertical="center" wrapText="1"/>
    </xf>
    <xf numFmtId="0" fontId="66" fillId="0" borderId="69" xfId="0" applyFont="1" applyBorder="1" applyAlignment="1">
      <alignment horizontal="left" vertical="center" wrapText="1"/>
    </xf>
    <xf numFmtId="0" fontId="0" fillId="53" borderId="26" xfId="0" applyFill="1" applyBorder="1" applyAlignment="1">
      <alignment vertical="center" wrapText="1"/>
    </xf>
    <xf numFmtId="0" fontId="0" fillId="53" borderId="42" xfId="0" applyFill="1" applyBorder="1" applyAlignment="1">
      <alignment vertical="center" wrapText="1"/>
    </xf>
    <xf numFmtId="49" fontId="0" fillId="0" borderId="26" xfId="0" applyNumberFormat="1" applyBorder="1" applyAlignment="1">
      <alignment horizontal="center" vertical="center"/>
    </xf>
    <xf numFmtId="0" fontId="66" fillId="0" borderId="56" xfId="0" applyFont="1" applyBorder="1" applyAlignment="1">
      <alignment horizontal="left" vertical="center" wrapText="1"/>
    </xf>
    <xf numFmtId="0" fontId="66" fillId="0" borderId="60" xfId="0" applyFont="1" applyBorder="1" applyAlignment="1">
      <alignment horizontal="left" vertical="center" wrapText="1"/>
    </xf>
    <xf numFmtId="0" fontId="66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4" fillId="7" borderId="56" xfId="0" applyFont="1" applyFill="1" applyBorder="1" applyAlignment="1" applyProtection="1">
      <alignment horizontal="left" vertical="center" wrapText="1"/>
      <protection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</cellXfs>
  <cellStyles count="51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й заголовок" xfId="405"/>
    <cellStyle name="Мой заголовок листа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Плохой" xfId="450"/>
    <cellStyle name="Плохой 2" xfId="451"/>
    <cellStyle name="Плохой 3" xfId="452"/>
    <cellStyle name="Плохой 4" xfId="453"/>
    <cellStyle name="Плохой 5" xfId="454"/>
    <cellStyle name="Плохой 6" xfId="455"/>
    <cellStyle name="Плохой 7" xfId="456"/>
    <cellStyle name="Плохой 8" xfId="457"/>
    <cellStyle name="Плохой 9" xfId="458"/>
    <cellStyle name="Поле ввода" xfId="459"/>
    <cellStyle name="Пояснение" xfId="460"/>
    <cellStyle name="Пояснение 2" xfId="461"/>
    <cellStyle name="Пояснение 3" xfId="462"/>
    <cellStyle name="Пояснение 4" xfId="463"/>
    <cellStyle name="Пояснение 5" xfId="464"/>
    <cellStyle name="Пояснение 6" xfId="465"/>
    <cellStyle name="Пояснение 7" xfId="466"/>
    <cellStyle name="Пояснение 8" xfId="467"/>
    <cellStyle name="Пояснение 9" xfId="468"/>
    <cellStyle name="Примечание" xfId="469"/>
    <cellStyle name="Примечание 10" xfId="470"/>
    <cellStyle name="Примечание 11" xfId="471"/>
    <cellStyle name="Примечание 12" xfId="472"/>
    <cellStyle name="Примечание 2" xfId="473"/>
    <cellStyle name="Примечание 2 2" xfId="474"/>
    <cellStyle name="Примечание 2 3" xfId="475"/>
    <cellStyle name="Примечание 2 4" xfId="476"/>
    <cellStyle name="Примечание 2 5" xfId="477"/>
    <cellStyle name="Примечание 2 6" xfId="478"/>
    <cellStyle name="Примечание 3" xfId="479"/>
    <cellStyle name="Примечание 4" xfId="480"/>
    <cellStyle name="Примечание 5" xfId="481"/>
    <cellStyle name="Примечание 6" xfId="482"/>
    <cellStyle name="Примечание 7" xfId="483"/>
    <cellStyle name="Примечание 8" xfId="484"/>
    <cellStyle name="Примечание 9" xfId="485"/>
    <cellStyle name="Percent" xfId="486"/>
    <cellStyle name="Процентный 2" xfId="487"/>
    <cellStyle name="Процентный 3" xfId="488"/>
    <cellStyle name="Процентный 4" xfId="489"/>
    <cellStyle name="Связанная ячейка" xfId="490"/>
    <cellStyle name="Связанная ячейка 2" xfId="491"/>
    <cellStyle name="Связанная ячейка 3" xfId="492"/>
    <cellStyle name="Связанная ячейка 4" xfId="493"/>
    <cellStyle name="Связанная ячейка 5" xfId="494"/>
    <cellStyle name="Связанная ячейка 6" xfId="495"/>
    <cellStyle name="Связанная ячейка 7" xfId="496"/>
    <cellStyle name="Связанная ячейка 8" xfId="497"/>
    <cellStyle name="Связанная ячейка 9" xfId="498"/>
    <cellStyle name="Стиль 1" xfId="499"/>
    <cellStyle name="ТЕКСТ" xfId="500"/>
    <cellStyle name="Текст предупреждения" xfId="501"/>
    <cellStyle name="Текст предупреждения 2" xfId="502"/>
    <cellStyle name="Текст предупреждения 3" xfId="503"/>
    <cellStyle name="Текст предупреждения 4" xfId="504"/>
    <cellStyle name="Текст предупреждения 5" xfId="505"/>
    <cellStyle name="Текст предупреждения 6" xfId="506"/>
    <cellStyle name="Текст предупреждения 7" xfId="507"/>
    <cellStyle name="Текст предупреждения 8" xfId="508"/>
    <cellStyle name="Текст предупреждения 9" xfId="509"/>
    <cellStyle name="Текстовый" xfId="510"/>
    <cellStyle name="Тысячи [0]_3Com" xfId="511"/>
    <cellStyle name="Тысячи_3Com" xfId="512"/>
    <cellStyle name="ФИКСИРОВАННЫЙ" xfId="513"/>
    <cellStyle name="Comma" xfId="514"/>
    <cellStyle name="Comma [0]" xfId="515"/>
    <cellStyle name="Финансовый 2" xfId="516"/>
    <cellStyle name="Формула" xfId="517"/>
    <cellStyle name="ФормулаВБ" xfId="518"/>
    <cellStyle name="ФормулаНаКонтроль" xfId="519"/>
    <cellStyle name="Хороший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7" xfId="526"/>
    <cellStyle name="Хороший 8" xfId="527"/>
    <cellStyle name="Хороший 9" xfId="528"/>
    <cellStyle name="Џђћ–…ќ’ќ›‰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varkentina_ya\SapWorkDir\JKH(1).OPEN.INFO.WARM(v3.0)(1)201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листов"/>
      <sheetName val="ТС цены"/>
      <sheetName val="ТС цены (2)"/>
      <sheetName val="ТС характеристики"/>
      <sheetName val="ТС инвестиции"/>
      <sheetName val="Лист2"/>
      <sheetName val="ТС доступ"/>
      <sheetName val="ТС показатели передача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1.0</v>
          </cell>
        </row>
      </sheetData>
      <sheetData sheetId="15">
        <row r="2">
          <cell r="D2" t="str">
            <v>Алнашский муниципальный район</v>
          </cell>
        </row>
        <row r="3">
          <cell r="D3" t="str">
            <v>Балезинский муниципальный район</v>
          </cell>
        </row>
        <row r="4">
          <cell r="D4" t="str">
            <v>Вавожский муниципальный район</v>
          </cell>
        </row>
        <row r="5">
          <cell r="D5" t="str">
            <v>Воткинский муниципальный район</v>
          </cell>
        </row>
        <row r="6">
          <cell r="D6" t="str">
            <v>Глазовский муниципальный район</v>
          </cell>
        </row>
        <row r="7">
          <cell r="D7" t="str">
            <v>Город Воткинск</v>
          </cell>
        </row>
        <row r="8">
          <cell r="D8" t="str">
            <v>Город Глазов</v>
          </cell>
        </row>
        <row r="9">
          <cell r="D9" t="str">
            <v>Город Ижевск</v>
          </cell>
        </row>
        <row r="10">
          <cell r="D10" t="str">
            <v>Город Можга</v>
          </cell>
        </row>
        <row r="11">
          <cell r="D11" t="str">
            <v>Город Сарапул</v>
          </cell>
        </row>
        <row r="12">
          <cell r="D12" t="str">
            <v>Граховский муниципальный район</v>
          </cell>
        </row>
        <row r="13">
          <cell r="D13" t="str">
            <v>Дебесский муниципальный район</v>
          </cell>
        </row>
        <row r="14">
          <cell r="D14" t="str">
            <v>Завьяловский муниципальный район</v>
          </cell>
        </row>
        <row r="15">
          <cell r="D15" t="str">
            <v>Игринский муниципальный район</v>
          </cell>
        </row>
        <row r="16">
          <cell r="D16" t="str">
            <v>Камбарский муниципальный район</v>
          </cell>
        </row>
        <row r="17">
          <cell r="D17" t="str">
            <v>Каракулинский муниципальный район</v>
          </cell>
        </row>
        <row r="18">
          <cell r="D18" t="str">
            <v>Кезский муниципальный район</v>
          </cell>
        </row>
        <row r="19">
          <cell r="D19" t="str">
            <v>Кизнерский муниципальный район</v>
          </cell>
        </row>
        <row r="20">
          <cell r="D20" t="str">
            <v>Киясовский муниципальный район</v>
          </cell>
        </row>
        <row r="21">
          <cell r="D21" t="str">
            <v>Красногорский муниципальный район</v>
          </cell>
        </row>
        <row r="22">
          <cell r="D22" t="str">
            <v>Малопургинский муниципальный район</v>
          </cell>
        </row>
        <row r="23">
          <cell r="D23" t="str">
            <v>Можгинский муниципальный район</v>
          </cell>
        </row>
        <row r="24">
          <cell r="D24" t="str">
            <v>Сарапульский муниципальный район</v>
          </cell>
        </row>
        <row r="25">
          <cell r="D25" t="str">
            <v>Селтинский муниципальный район</v>
          </cell>
        </row>
        <row r="26">
          <cell r="D26" t="str">
            <v>Сюмсинский муниципальный район</v>
          </cell>
        </row>
        <row r="27">
          <cell r="D27" t="str">
            <v>Увинский муниципальный район</v>
          </cell>
        </row>
        <row r="28">
          <cell r="D28" t="str">
            <v>Шарканский муниципальный район</v>
          </cell>
        </row>
        <row r="29">
          <cell r="D29" t="str">
            <v>Юкаменский муниципальный район</v>
          </cell>
        </row>
        <row r="30">
          <cell r="D30" t="str">
            <v>Якшур-Бодьинский муниципальный район</v>
          </cell>
        </row>
        <row r="31">
          <cell r="D31" t="str">
            <v>Ярский муниципальный район</v>
          </cell>
        </row>
        <row r="41">
          <cell r="B41" t="str">
            <v>Город Глазов</v>
          </cell>
        </row>
      </sheetData>
      <sheetData sheetId="1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7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hmz.net/" TargetMode="External" /><Relationship Id="rId2" Type="http://schemas.openxmlformats.org/officeDocument/2006/relationships/hyperlink" Target="mailto:chmz@rosatom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26.7109375" style="0" customWidth="1"/>
    <col min="2" max="2" width="20.7109375" style="0" customWidth="1"/>
    <col min="3" max="3" width="37.28125" style="0" customWidth="1"/>
    <col min="4" max="4" width="31.8515625" style="0" customWidth="1"/>
  </cols>
  <sheetData>
    <row r="2" ht="15.75" thickBot="1"/>
    <row r="3" spans="1:4" ht="36.75" customHeight="1" thickBot="1">
      <c r="A3" s="100" t="s">
        <v>0</v>
      </c>
      <c r="B3" s="101"/>
      <c r="C3" s="101"/>
      <c r="D3" s="92"/>
    </row>
    <row r="4" spans="1:4" ht="15">
      <c r="A4" s="52"/>
      <c r="B4" s="52"/>
      <c r="C4" s="53"/>
      <c r="D4" s="52"/>
    </row>
    <row r="5" spans="1:4" ht="15">
      <c r="A5" s="102" t="s">
        <v>34</v>
      </c>
      <c r="B5" s="103"/>
      <c r="C5" s="104"/>
      <c r="D5" s="104"/>
    </row>
    <row r="6" spans="1:4" ht="22.5" customHeight="1">
      <c r="A6" s="105" t="s">
        <v>33</v>
      </c>
      <c r="B6" s="106"/>
      <c r="C6" s="106"/>
      <c r="D6" s="106"/>
    </row>
    <row r="7" spans="1:4" ht="15.75" thickBot="1">
      <c r="A7" s="54"/>
      <c r="B7" s="53"/>
      <c r="C7" s="41"/>
      <c r="D7" s="53"/>
    </row>
    <row r="8" spans="1:4" ht="15.75" thickBot="1">
      <c r="A8" s="55" t="s">
        <v>32</v>
      </c>
      <c r="B8" s="56">
        <v>2014</v>
      </c>
      <c r="C8" s="57" t="s">
        <v>218</v>
      </c>
      <c r="D8" s="56" t="s">
        <v>31</v>
      </c>
    </row>
    <row r="9" spans="1:4" ht="15.75" thickBot="1">
      <c r="A9" s="44"/>
      <c r="B9" s="52"/>
      <c r="C9" s="53"/>
      <c r="D9" s="52"/>
    </row>
    <row r="10" spans="1:4" ht="45.75" thickBot="1">
      <c r="A10" s="63" t="s">
        <v>30</v>
      </c>
      <c r="B10" s="64" t="s">
        <v>29</v>
      </c>
      <c r="C10" s="63" t="s">
        <v>28</v>
      </c>
      <c r="D10" s="64" t="s">
        <v>240</v>
      </c>
    </row>
    <row r="11" spans="1:4" ht="15.75" thickBot="1">
      <c r="A11" s="44"/>
      <c r="B11" s="53"/>
      <c r="C11" s="53"/>
      <c r="D11" s="52"/>
    </row>
    <row r="12" spans="1:4" ht="15.75" thickBot="1">
      <c r="A12" s="58" t="s">
        <v>219</v>
      </c>
      <c r="B12" s="107" t="s">
        <v>263</v>
      </c>
      <c r="C12" s="108"/>
      <c r="D12" s="109"/>
    </row>
    <row r="13" spans="1:4" ht="15.75" thickBot="1">
      <c r="A13" s="44"/>
      <c r="B13" s="52"/>
      <c r="C13" s="53"/>
      <c r="D13" s="52"/>
    </row>
    <row r="14" spans="1:4" ht="15.75" thickBot="1">
      <c r="A14" s="55" t="s">
        <v>220</v>
      </c>
      <c r="B14" s="56">
        <v>1829008035</v>
      </c>
      <c r="C14" s="41"/>
      <c r="D14" s="55" t="s">
        <v>27</v>
      </c>
    </row>
    <row r="15" spans="1:4" ht="15.75" thickBot="1">
      <c r="A15" s="59" t="s">
        <v>221</v>
      </c>
      <c r="B15" s="60">
        <v>183650001</v>
      </c>
      <c r="C15" s="53"/>
      <c r="D15" s="61" t="s">
        <v>26</v>
      </c>
    </row>
    <row r="16" spans="1:4" ht="15.75" thickBot="1">
      <c r="A16" s="44"/>
      <c r="B16" s="52"/>
      <c r="C16" s="53"/>
      <c r="D16" s="52"/>
    </row>
    <row r="17" spans="1:4" ht="23.25" thickBot="1">
      <c r="A17" s="65" t="s">
        <v>25</v>
      </c>
      <c r="B17" s="96" t="s">
        <v>24</v>
      </c>
      <c r="C17" s="97"/>
      <c r="D17" s="66" t="s">
        <v>23</v>
      </c>
    </row>
    <row r="18" spans="1:4" ht="33.75" customHeight="1" thickBot="1">
      <c r="A18" s="67" t="s">
        <v>22</v>
      </c>
      <c r="B18" s="98" t="s">
        <v>21</v>
      </c>
      <c r="C18" s="99"/>
      <c r="D18" s="68" t="s">
        <v>20</v>
      </c>
    </row>
    <row r="19" spans="1:4" ht="15.75" thickBot="1">
      <c r="A19" s="59" t="s">
        <v>222</v>
      </c>
      <c r="B19" s="62" t="s">
        <v>19</v>
      </c>
      <c r="C19" s="96" t="s">
        <v>17</v>
      </c>
      <c r="D19" s="92"/>
    </row>
    <row r="20" spans="1:4" ht="15.75" thickBot="1">
      <c r="A20" s="93" t="s">
        <v>223</v>
      </c>
      <c r="B20" s="62" t="s">
        <v>18</v>
      </c>
      <c r="C20" s="96" t="s">
        <v>17</v>
      </c>
      <c r="D20" s="92"/>
    </row>
    <row r="21" spans="1:4" ht="15.75" thickBot="1">
      <c r="A21" s="110"/>
      <c r="B21" s="62" t="s">
        <v>16</v>
      </c>
      <c r="C21" s="96">
        <v>94720000</v>
      </c>
      <c r="D21" s="92"/>
    </row>
    <row r="22" spans="1:4" ht="15.75" thickBot="1">
      <c r="A22" s="44"/>
      <c r="B22" s="52"/>
      <c r="C22" s="53"/>
      <c r="D22" s="52"/>
    </row>
    <row r="23" spans="1:4" ht="15.75" thickBot="1">
      <c r="A23" s="111" t="s">
        <v>15</v>
      </c>
      <c r="B23" s="112"/>
      <c r="C23" s="91" t="s">
        <v>13</v>
      </c>
      <c r="D23" s="92"/>
    </row>
    <row r="24" spans="1:4" ht="15.75" thickBot="1">
      <c r="A24" s="111" t="s">
        <v>14</v>
      </c>
      <c r="B24" s="112"/>
      <c r="C24" s="91" t="s">
        <v>13</v>
      </c>
      <c r="D24" s="92"/>
    </row>
    <row r="25" spans="1:4" ht="24.75" thickBot="1">
      <c r="A25" s="93" t="s">
        <v>12</v>
      </c>
      <c r="B25" s="62" t="s">
        <v>6</v>
      </c>
      <c r="C25" s="91" t="s">
        <v>250</v>
      </c>
      <c r="D25" s="92"/>
    </row>
    <row r="26" spans="1:4" ht="15.75" thickBot="1">
      <c r="A26" s="94"/>
      <c r="B26" s="62" t="s">
        <v>4</v>
      </c>
      <c r="C26" s="91" t="s">
        <v>11</v>
      </c>
      <c r="D26" s="92"/>
    </row>
    <row r="27" spans="1:4" ht="24.75" thickBot="1">
      <c r="A27" s="93" t="s">
        <v>10</v>
      </c>
      <c r="B27" s="62" t="s">
        <v>6</v>
      </c>
      <c r="C27" s="91" t="s">
        <v>9</v>
      </c>
      <c r="D27" s="92"/>
    </row>
    <row r="28" spans="1:4" ht="15.75" thickBot="1">
      <c r="A28" s="94"/>
      <c r="B28" s="62" t="s">
        <v>4</v>
      </c>
      <c r="C28" s="91" t="s">
        <v>8</v>
      </c>
      <c r="D28" s="92"/>
    </row>
    <row r="29" spans="1:4" ht="24.75" thickBot="1">
      <c r="A29" s="93" t="s">
        <v>7</v>
      </c>
      <c r="B29" s="62" t="s">
        <v>6</v>
      </c>
      <c r="C29" s="91" t="s">
        <v>251</v>
      </c>
      <c r="D29" s="92"/>
    </row>
    <row r="30" spans="1:4" ht="15.75" thickBot="1">
      <c r="A30" s="95"/>
      <c r="B30" s="62" t="s">
        <v>5</v>
      </c>
      <c r="C30" s="91" t="s">
        <v>252</v>
      </c>
      <c r="D30" s="92"/>
    </row>
    <row r="31" spans="1:4" ht="15.75" thickBot="1">
      <c r="A31" s="95"/>
      <c r="B31" s="62" t="s">
        <v>4</v>
      </c>
      <c r="C31" s="91" t="s">
        <v>3</v>
      </c>
      <c r="D31" s="92"/>
    </row>
    <row r="32" spans="1:4" ht="15.75" thickBot="1">
      <c r="A32" s="94"/>
      <c r="B32" s="55" t="s">
        <v>2</v>
      </c>
      <c r="C32" s="91" t="s">
        <v>1</v>
      </c>
      <c r="D32" s="92"/>
    </row>
  </sheetData>
  <sheetProtection/>
  <mergeCells count="25">
    <mergeCell ref="A23:B23"/>
    <mergeCell ref="A24:B24"/>
    <mergeCell ref="A25:A26"/>
    <mergeCell ref="C19:D19"/>
    <mergeCell ref="C20:D20"/>
    <mergeCell ref="C21:D21"/>
    <mergeCell ref="C23:D23"/>
    <mergeCell ref="C24:D24"/>
    <mergeCell ref="A27:A28"/>
    <mergeCell ref="A29:A32"/>
    <mergeCell ref="B17:C17"/>
    <mergeCell ref="B18:C18"/>
    <mergeCell ref="A3:D3"/>
    <mergeCell ref="A5:D5"/>
    <mergeCell ref="A6:D6"/>
    <mergeCell ref="B12:D12"/>
    <mergeCell ref="C25:D25"/>
    <mergeCell ref="A20:A21"/>
    <mergeCell ref="C32:D32"/>
    <mergeCell ref="C26:D2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9"/>
  <sheetViews>
    <sheetView zoomScale="70" zoomScaleNormal="70" zoomScalePageLayoutView="0" workbookViewId="0" topLeftCell="A1">
      <selection activeCell="D12" sqref="D12"/>
    </sheetView>
  </sheetViews>
  <sheetFormatPr defaultColWidth="9.140625" defaultRowHeight="15"/>
  <cols>
    <col min="2" max="2" width="46.8515625" style="0" customWidth="1"/>
    <col min="3" max="3" width="25.57421875" style="0" customWidth="1"/>
    <col min="4" max="4" width="34.57421875" style="0" customWidth="1"/>
    <col min="5" max="5" width="18.421875" style="0" customWidth="1"/>
    <col min="6" max="6" width="11.421875" style="0" customWidth="1"/>
    <col min="7" max="7" width="18.421875" style="0" customWidth="1"/>
    <col min="8" max="8" width="21.57421875" style="0" customWidth="1"/>
    <col min="9" max="9" width="18.57421875" style="0" customWidth="1"/>
    <col min="10" max="10" width="17.8515625" style="0" customWidth="1"/>
  </cols>
  <sheetData>
    <row r="4" spans="1:10" ht="42.75" customHeight="1" thickBot="1">
      <c r="A4" s="131" t="s">
        <v>35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9.5" thickBot="1">
      <c r="A5" s="49"/>
      <c r="B5" s="50"/>
      <c r="C5" s="50"/>
      <c r="D5" s="51"/>
      <c r="E5" s="51"/>
      <c r="F5" s="50"/>
      <c r="G5" s="50"/>
      <c r="H5" s="50"/>
      <c r="I5" s="50"/>
      <c r="J5" s="50"/>
    </row>
    <row r="6" spans="1:11" ht="41.25" customHeight="1" thickBot="1">
      <c r="A6" s="122" t="s">
        <v>36</v>
      </c>
      <c r="B6" s="123" t="s">
        <v>37</v>
      </c>
      <c r="C6" s="124"/>
      <c r="D6" s="45" t="s">
        <v>247</v>
      </c>
      <c r="E6" s="45" t="s">
        <v>47</v>
      </c>
      <c r="F6" s="127" t="s">
        <v>39</v>
      </c>
      <c r="G6" s="129" t="s">
        <v>40</v>
      </c>
      <c r="H6" s="129" t="s">
        <v>41</v>
      </c>
      <c r="I6" s="129" t="s">
        <v>42</v>
      </c>
      <c r="J6" s="129" t="s">
        <v>43</v>
      </c>
      <c r="K6" s="41"/>
    </row>
    <row r="7" spans="1:11" ht="51" customHeight="1" thickBot="1">
      <c r="A7" s="116"/>
      <c r="B7" s="125"/>
      <c r="C7" s="126"/>
      <c r="D7" s="46" t="s">
        <v>38</v>
      </c>
      <c r="E7" s="46" t="s">
        <v>38</v>
      </c>
      <c r="F7" s="128"/>
      <c r="G7" s="130"/>
      <c r="H7" s="130"/>
      <c r="I7" s="130"/>
      <c r="J7" s="130"/>
      <c r="K7" s="41"/>
    </row>
    <row r="8" spans="1:11" ht="15.75" thickBot="1">
      <c r="A8" s="42">
        <v>1</v>
      </c>
      <c r="B8" s="120">
        <v>2</v>
      </c>
      <c r="C8" s="121"/>
      <c r="D8" s="42">
        <v>3</v>
      </c>
      <c r="E8" s="42">
        <v>5</v>
      </c>
      <c r="F8" s="42">
        <v>7</v>
      </c>
      <c r="G8" s="42">
        <v>8</v>
      </c>
      <c r="H8" s="42">
        <v>9</v>
      </c>
      <c r="I8" s="42">
        <v>10</v>
      </c>
      <c r="J8" s="42">
        <v>11</v>
      </c>
      <c r="K8" s="41"/>
    </row>
    <row r="9" spans="1:11" ht="19.5" customHeight="1" thickBot="1">
      <c r="A9" s="43">
        <v>1</v>
      </c>
      <c r="B9" s="117" t="s">
        <v>46</v>
      </c>
      <c r="C9" s="47" t="s">
        <v>44</v>
      </c>
      <c r="D9" s="82">
        <v>642.06</v>
      </c>
      <c r="E9" s="48" t="s">
        <v>48</v>
      </c>
      <c r="F9" s="113" t="s">
        <v>227</v>
      </c>
      <c r="G9" s="113" t="s">
        <v>229</v>
      </c>
      <c r="H9" s="113" t="s">
        <v>232</v>
      </c>
      <c r="I9" s="113" t="s">
        <v>49</v>
      </c>
      <c r="J9" s="113" t="s">
        <v>50</v>
      </c>
      <c r="K9" s="41"/>
    </row>
    <row r="10" spans="1:11" ht="18" customHeight="1" thickBot="1">
      <c r="A10" s="43">
        <v>2</v>
      </c>
      <c r="B10" s="118"/>
      <c r="C10" s="47" t="s">
        <v>45</v>
      </c>
      <c r="D10" s="82">
        <v>614.16</v>
      </c>
      <c r="E10" s="48" t="s">
        <v>48</v>
      </c>
      <c r="F10" s="114"/>
      <c r="G10" s="114" t="s">
        <v>216</v>
      </c>
      <c r="H10" s="114"/>
      <c r="I10" s="114"/>
      <c r="J10" s="114"/>
      <c r="K10" s="41"/>
    </row>
    <row r="11" spans="1:11" ht="21" customHeight="1" thickBot="1">
      <c r="A11" s="43">
        <v>3</v>
      </c>
      <c r="B11" s="117" t="s">
        <v>217</v>
      </c>
      <c r="C11" s="47" t="s">
        <v>44</v>
      </c>
      <c r="D11" s="82">
        <v>698.16</v>
      </c>
      <c r="E11" s="48" t="s">
        <v>48</v>
      </c>
      <c r="F11" s="114"/>
      <c r="G11" s="114" t="s">
        <v>216</v>
      </c>
      <c r="H11" s="114"/>
      <c r="I11" s="114"/>
      <c r="J11" s="114"/>
      <c r="K11" s="41"/>
    </row>
    <row r="12" spans="1:11" ht="19.5" customHeight="1" thickBot="1">
      <c r="A12" s="43">
        <v>4</v>
      </c>
      <c r="B12" s="118"/>
      <c r="C12" s="47" t="s">
        <v>45</v>
      </c>
      <c r="D12" s="82">
        <v>614.16</v>
      </c>
      <c r="E12" s="48" t="s">
        <v>48</v>
      </c>
      <c r="F12" s="119"/>
      <c r="G12" s="119" t="s">
        <v>216</v>
      </c>
      <c r="H12" s="114"/>
      <c r="I12" s="114"/>
      <c r="J12" s="114"/>
      <c r="K12" s="41"/>
    </row>
    <row r="13" spans="1:10" ht="18.75" customHeight="1" thickBot="1">
      <c r="A13" s="43">
        <v>5</v>
      </c>
      <c r="B13" s="117" t="s">
        <v>46</v>
      </c>
      <c r="C13" s="47" t="s">
        <v>44</v>
      </c>
      <c r="D13" s="82">
        <v>684.71</v>
      </c>
      <c r="E13" s="48" t="s">
        <v>48</v>
      </c>
      <c r="F13" s="113" t="s">
        <v>228</v>
      </c>
      <c r="G13" s="113" t="s">
        <v>230</v>
      </c>
      <c r="H13" s="115"/>
      <c r="I13" s="115"/>
      <c r="J13" s="115"/>
    </row>
    <row r="14" spans="1:10" ht="19.5" customHeight="1" thickBot="1">
      <c r="A14" s="43">
        <v>6</v>
      </c>
      <c r="B14" s="118"/>
      <c r="C14" s="47" t="s">
        <v>45</v>
      </c>
      <c r="D14" s="82">
        <v>656.81</v>
      </c>
      <c r="E14" s="48" t="s">
        <v>48</v>
      </c>
      <c r="F14" s="114"/>
      <c r="G14" s="114" t="s">
        <v>216</v>
      </c>
      <c r="H14" s="115"/>
      <c r="I14" s="115"/>
      <c r="J14" s="115"/>
    </row>
    <row r="15" spans="1:10" ht="18" customHeight="1" thickBot="1">
      <c r="A15" s="43">
        <v>7</v>
      </c>
      <c r="B15" s="117" t="s">
        <v>217</v>
      </c>
      <c r="C15" s="47" t="s">
        <v>44</v>
      </c>
      <c r="D15" s="87">
        <v>766.5</v>
      </c>
      <c r="E15" s="48" t="s">
        <v>48</v>
      </c>
      <c r="F15" s="114"/>
      <c r="G15" s="114" t="s">
        <v>216</v>
      </c>
      <c r="H15" s="115"/>
      <c r="I15" s="115"/>
      <c r="J15" s="115"/>
    </row>
    <row r="16" spans="1:10" ht="21" customHeight="1" thickBot="1">
      <c r="A16" s="43">
        <v>8</v>
      </c>
      <c r="B16" s="118"/>
      <c r="C16" s="47" t="s">
        <v>45</v>
      </c>
      <c r="D16" s="82">
        <v>656.81</v>
      </c>
      <c r="E16" s="48" t="s">
        <v>48</v>
      </c>
      <c r="F16" s="119"/>
      <c r="G16" s="119" t="s">
        <v>216</v>
      </c>
      <c r="H16" s="116"/>
      <c r="I16" s="116"/>
      <c r="J16" s="116"/>
    </row>
    <row r="18" ht="15.75" thickBot="1"/>
    <row r="19" spans="1:10" ht="32.25" thickBot="1">
      <c r="A19" s="122" t="s">
        <v>36</v>
      </c>
      <c r="B19" s="123" t="s">
        <v>225</v>
      </c>
      <c r="C19" s="124"/>
      <c r="D19" s="45" t="s">
        <v>246</v>
      </c>
      <c r="E19" s="45" t="s">
        <v>47</v>
      </c>
      <c r="F19" s="127" t="s">
        <v>39</v>
      </c>
      <c r="G19" s="129" t="s">
        <v>40</v>
      </c>
      <c r="H19" s="129" t="s">
        <v>41</v>
      </c>
      <c r="I19" s="129" t="s">
        <v>42</v>
      </c>
      <c r="J19" s="129" t="s">
        <v>43</v>
      </c>
    </row>
    <row r="20" spans="1:10" ht="21.75" thickBot="1">
      <c r="A20" s="116"/>
      <c r="B20" s="125"/>
      <c r="C20" s="126"/>
      <c r="D20" s="46" t="s">
        <v>38</v>
      </c>
      <c r="E20" s="46" t="s">
        <v>38</v>
      </c>
      <c r="F20" s="128"/>
      <c r="G20" s="130"/>
      <c r="H20" s="130"/>
      <c r="I20" s="130"/>
      <c r="J20" s="130"/>
    </row>
    <row r="21" spans="1:10" ht="15.75" thickBot="1">
      <c r="A21" s="42">
        <v>1</v>
      </c>
      <c r="B21" s="120">
        <v>2</v>
      </c>
      <c r="C21" s="121"/>
      <c r="D21" s="42">
        <v>3</v>
      </c>
      <c r="E21" s="42">
        <v>5</v>
      </c>
      <c r="F21" s="42">
        <v>7</v>
      </c>
      <c r="G21" s="42">
        <v>8</v>
      </c>
      <c r="H21" s="42">
        <v>9</v>
      </c>
      <c r="I21" s="42">
        <v>10</v>
      </c>
      <c r="J21" s="42">
        <v>11</v>
      </c>
    </row>
    <row r="22" spans="1:10" ht="15.75" thickBot="1">
      <c r="A22" s="43">
        <v>1</v>
      </c>
      <c r="B22" s="117" t="s">
        <v>46</v>
      </c>
      <c r="C22" s="47" t="s">
        <v>44</v>
      </c>
      <c r="D22" s="82">
        <v>19.84</v>
      </c>
      <c r="E22" s="48" t="s">
        <v>48</v>
      </c>
      <c r="F22" s="113" t="s">
        <v>227</v>
      </c>
      <c r="G22" s="113" t="s">
        <v>229</v>
      </c>
      <c r="H22" s="113" t="s">
        <v>231</v>
      </c>
      <c r="I22" s="113" t="s">
        <v>49</v>
      </c>
      <c r="J22" s="113" t="s">
        <v>50</v>
      </c>
    </row>
    <row r="23" spans="1:10" ht="15.75" thickBot="1">
      <c r="A23" s="43">
        <v>2</v>
      </c>
      <c r="B23" s="118"/>
      <c r="C23" s="47" t="s">
        <v>45</v>
      </c>
      <c r="D23" s="82" t="s">
        <v>48</v>
      </c>
      <c r="E23" s="48" t="s">
        <v>48</v>
      </c>
      <c r="F23" s="114"/>
      <c r="G23" s="114" t="s">
        <v>216</v>
      </c>
      <c r="H23" s="114"/>
      <c r="I23" s="114"/>
      <c r="J23" s="114"/>
    </row>
    <row r="24" spans="1:10" ht="15.75" thickBot="1">
      <c r="A24" s="43">
        <v>3</v>
      </c>
      <c r="B24" s="117" t="s">
        <v>217</v>
      </c>
      <c r="C24" s="47" t="s">
        <v>44</v>
      </c>
      <c r="D24" s="82">
        <v>19.84</v>
      </c>
      <c r="E24" s="48" t="s">
        <v>48</v>
      </c>
      <c r="F24" s="114"/>
      <c r="G24" s="114" t="s">
        <v>216</v>
      </c>
      <c r="H24" s="114"/>
      <c r="I24" s="114"/>
      <c r="J24" s="114"/>
    </row>
    <row r="25" spans="1:10" ht="15.75" thickBot="1">
      <c r="A25" s="43">
        <v>4</v>
      </c>
      <c r="B25" s="118"/>
      <c r="C25" s="47" t="s">
        <v>45</v>
      </c>
      <c r="D25" s="82" t="s">
        <v>48</v>
      </c>
      <c r="E25" s="48" t="s">
        <v>48</v>
      </c>
      <c r="F25" s="119"/>
      <c r="G25" s="119" t="s">
        <v>216</v>
      </c>
      <c r="H25" s="114"/>
      <c r="I25" s="114"/>
      <c r="J25" s="114"/>
    </row>
    <row r="26" spans="1:10" ht="15.75" thickBot="1">
      <c r="A26" s="43">
        <v>5</v>
      </c>
      <c r="B26" s="117" t="s">
        <v>46</v>
      </c>
      <c r="C26" s="47" t="s">
        <v>44</v>
      </c>
      <c r="D26" s="87">
        <v>20.6</v>
      </c>
      <c r="E26" s="48" t="s">
        <v>48</v>
      </c>
      <c r="F26" s="113" t="s">
        <v>228</v>
      </c>
      <c r="G26" s="113" t="s">
        <v>230</v>
      </c>
      <c r="H26" s="115"/>
      <c r="I26" s="115"/>
      <c r="J26" s="115"/>
    </row>
    <row r="27" spans="1:10" ht="15.75" thickBot="1">
      <c r="A27" s="43">
        <v>6</v>
      </c>
      <c r="B27" s="118"/>
      <c r="C27" s="47" t="s">
        <v>45</v>
      </c>
      <c r="D27" s="82" t="s">
        <v>48</v>
      </c>
      <c r="E27" s="48" t="s">
        <v>48</v>
      </c>
      <c r="F27" s="114"/>
      <c r="G27" s="114" t="s">
        <v>216</v>
      </c>
      <c r="H27" s="115"/>
      <c r="I27" s="115"/>
      <c r="J27" s="115"/>
    </row>
    <row r="28" spans="1:10" ht="15.75" thickBot="1">
      <c r="A28" s="43">
        <v>7</v>
      </c>
      <c r="B28" s="117" t="s">
        <v>217</v>
      </c>
      <c r="C28" s="47" t="s">
        <v>44</v>
      </c>
      <c r="D28" s="87">
        <v>20.6</v>
      </c>
      <c r="E28" s="48" t="s">
        <v>48</v>
      </c>
      <c r="F28" s="114"/>
      <c r="G28" s="114" t="s">
        <v>216</v>
      </c>
      <c r="H28" s="115"/>
      <c r="I28" s="115"/>
      <c r="J28" s="115"/>
    </row>
    <row r="29" spans="1:10" ht="15.75" thickBot="1">
      <c r="A29" s="43">
        <v>8</v>
      </c>
      <c r="B29" s="118"/>
      <c r="C29" s="47" t="s">
        <v>45</v>
      </c>
      <c r="D29" s="82" t="s">
        <v>48</v>
      </c>
      <c r="E29" s="48" t="s">
        <v>48</v>
      </c>
      <c r="F29" s="119"/>
      <c r="G29" s="119" t="s">
        <v>216</v>
      </c>
      <c r="H29" s="116"/>
      <c r="I29" s="116"/>
      <c r="J29" s="116"/>
    </row>
  </sheetData>
  <sheetProtection/>
  <mergeCells count="39">
    <mergeCell ref="A6:A7"/>
    <mergeCell ref="B6:C7"/>
    <mergeCell ref="B8:C8"/>
    <mergeCell ref="B9:B10"/>
    <mergeCell ref="B11:B12"/>
    <mergeCell ref="J6:J7"/>
    <mergeCell ref="J9:J16"/>
    <mergeCell ref="G13:G16"/>
    <mergeCell ref="A4:J4"/>
    <mergeCell ref="F9:F12"/>
    <mergeCell ref="G9:G12"/>
    <mergeCell ref="B13:B14"/>
    <mergeCell ref="F6:F7"/>
    <mergeCell ref="G6:G7"/>
    <mergeCell ref="H6:H7"/>
    <mergeCell ref="I6:I7"/>
    <mergeCell ref="F13:F16"/>
    <mergeCell ref="I9:I16"/>
    <mergeCell ref="A19:A20"/>
    <mergeCell ref="B19:C20"/>
    <mergeCell ref="F19:F20"/>
    <mergeCell ref="G19:G20"/>
    <mergeCell ref="H19:H20"/>
    <mergeCell ref="J19:J20"/>
    <mergeCell ref="I19:I20"/>
    <mergeCell ref="B21:C21"/>
    <mergeCell ref="B22:B23"/>
    <mergeCell ref="F22:F25"/>
    <mergeCell ref="G22:G25"/>
    <mergeCell ref="H22:H29"/>
    <mergeCell ref="B15:B16"/>
    <mergeCell ref="H9:H16"/>
    <mergeCell ref="I22:I29"/>
    <mergeCell ref="J22:J29"/>
    <mergeCell ref="B24:B25"/>
    <mergeCell ref="B26:B27"/>
    <mergeCell ref="F26:F29"/>
    <mergeCell ref="G26:G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18"/>
  <sheetViews>
    <sheetView zoomScale="70" zoomScaleNormal="70" zoomScalePageLayoutView="0" workbookViewId="0" topLeftCell="A1">
      <selection activeCell="C18" sqref="C18:H18"/>
    </sheetView>
  </sheetViews>
  <sheetFormatPr defaultColWidth="9.140625" defaultRowHeight="15"/>
  <cols>
    <col min="9" max="9" width="14.8515625" style="0" customWidth="1"/>
    <col min="10" max="10" width="16.7109375" style="0" customWidth="1"/>
  </cols>
  <sheetData>
    <row r="3" ht="15.75" thickBot="1"/>
    <row r="4" spans="2:12" ht="15" customHeight="1">
      <c r="B4" s="148" t="s">
        <v>35</v>
      </c>
      <c r="C4" s="141"/>
      <c r="D4" s="141"/>
      <c r="E4" s="141"/>
      <c r="F4" s="141"/>
      <c r="G4" s="141"/>
      <c r="H4" s="141"/>
      <c r="I4" s="141"/>
      <c r="J4" s="142"/>
      <c r="K4" s="8"/>
      <c r="L4" s="8"/>
    </row>
    <row r="5" spans="2:12" ht="15.75" thickBot="1">
      <c r="B5" s="143"/>
      <c r="C5" s="144"/>
      <c r="D5" s="144"/>
      <c r="E5" s="144"/>
      <c r="F5" s="144"/>
      <c r="G5" s="144"/>
      <c r="H5" s="144"/>
      <c r="I5" s="144"/>
      <c r="J5" s="145"/>
      <c r="K5" s="8"/>
      <c r="L5" s="8"/>
    </row>
    <row r="6" ht="15.75" thickBot="1"/>
    <row r="7" spans="2:10" ht="15" customHeight="1">
      <c r="B7" s="122" t="s">
        <v>36</v>
      </c>
      <c r="C7" s="140" t="s">
        <v>51</v>
      </c>
      <c r="D7" s="141"/>
      <c r="E7" s="141"/>
      <c r="F7" s="141"/>
      <c r="G7" s="141"/>
      <c r="H7" s="142"/>
      <c r="I7" s="146" t="s">
        <v>52</v>
      </c>
      <c r="J7" s="146" t="s">
        <v>53</v>
      </c>
    </row>
    <row r="8" spans="2:10" ht="15.75" thickBot="1">
      <c r="B8" s="116"/>
      <c r="C8" s="143"/>
      <c r="D8" s="144"/>
      <c r="E8" s="144"/>
      <c r="F8" s="144"/>
      <c r="G8" s="144"/>
      <c r="H8" s="145"/>
      <c r="I8" s="147"/>
      <c r="J8" s="147"/>
    </row>
    <row r="9" spans="2:10" ht="15.75" thickBot="1">
      <c r="B9" s="1">
        <v>1</v>
      </c>
      <c r="C9" s="135">
        <v>2</v>
      </c>
      <c r="D9" s="136"/>
      <c r="E9" s="136"/>
      <c r="F9" s="136"/>
      <c r="G9" s="136"/>
      <c r="H9" s="137"/>
      <c r="I9" s="9">
        <v>3</v>
      </c>
      <c r="J9" s="9">
        <v>4</v>
      </c>
    </row>
    <row r="10" spans="2:10" ht="27.75" customHeight="1">
      <c r="B10" s="10">
        <v>1</v>
      </c>
      <c r="C10" s="138" t="s">
        <v>54</v>
      </c>
      <c r="D10" s="138"/>
      <c r="E10" s="138"/>
      <c r="F10" s="138"/>
      <c r="G10" s="138"/>
      <c r="H10" s="138"/>
      <c r="I10" s="4" t="s">
        <v>20</v>
      </c>
      <c r="J10" s="11" t="s">
        <v>56</v>
      </c>
    </row>
    <row r="11" spans="2:10" ht="25.5" customHeight="1">
      <c r="B11" s="10" t="s">
        <v>59</v>
      </c>
      <c r="C11" s="139" t="s">
        <v>55</v>
      </c>
      <c r="D11" s="139"/>
      <c r="E11" s="139"/>
      <c r="F11" s="139"/>
      <c r="G11" s="139"/>
      <c r="H11" s="139"/>
      <c r="I11" s="4" t="s">
        <v>20</v>
      </c>
      <c r="J11" s="11" t="s">
        <v>56</v>
      </c>
    </row>
    <row r="12" spans="2:10" ht="27.75" customHeight="1">
      <c r="B12" s="10" t="s">
        <v>60</v>
      </c>
      <c r="C12" s="139" t="s">
        <v>57</v>
      </c>
      <c r="D12" s="139"/>
      <c r="E12" s="139"/>
      <c r="F12" s="139"/>
      <c r="G12" s="139"/>
      <c r="H12" s="139"/>
      <c r="I12" s="4" t="s">
        <v>20</v>
      </c>
      <c r="J12" s="11" t="s">
        <v>56</v>
      </c>
    </row>
    <row r="13" spans="2:10" ht="30" customHeight="1">
      <c r="B13" s="10" t="s">
        <v>61</v>
      </c>
      <c r="C13" s="139" t="s">
        <v>58</v>
      </c>
      <c r="D13" s="139"/>
      <c r="E13" s="139"/>
      <c r="F13" s="139"/>
      <c r="G13" s="139"/>
      <c r="H13" s="139"/>
      <c r="I13" s="4" t="s">
        <v>20</v>
      </c>
      <c r="J13" s="11" t="s">
        <v>56</v>
      </c>
    </row>
    <row r="14" spans="2:10" ht="27" customHeight="1">
      <c r="B14" s="10" t="s">
        <v>62</v>
      </c>
      <c r="C14" s="133" t="s">
        <v>63</v>
      </c>
      <c r="D14" s="133"/>
      <c r="E14" s="133"/>
      <c r="F14" s="133"/>
      <c r="G14" s="133"/>
      <c r="H14" s="133"/>
      <c r="I14" s="4" t="s">
        <v>20</v>
      </c>
      <c r="J14" s="11" t="s">
        <v>56</v>
      </c>
    </row>
    <row r="15" spans="2:10" ht="32.25" customHeight="1">
      <c r="B15" s="10" t="s">
        <v>64</v>
      </c>
      <c r="C15" s="133" t="s">
        <v>65</v>
      </c>
      <c r="D15" s="133"/>
      <c r="E15" s="133"/>
      <c r="F15" s="133"/>
      <c r="G15" s="133"/>
      <c r="H15" s="133"/>
      <c r="I15" s="4" t="s">
        <v>20</v>
      </c>
      <c r="J15" s="11" t="s">
        <v>56</v>
      </c>
    </row>
    <row r="16" spans="2:10" ht="48.75" customHeight="1">
      <c r="B16" s="10" t="s">
        <v>66</v>
      </c>
      <c r="C16" s="133" t="s">
        <v>78</v>
      </c>
      <c r="D16" s="133"/>
      <c r="E16" s="133"/>
      <c r="F16" s="133"/>
      <c r="G16" s="133"/>
      <c r="H16" s="133"/>
      <c r="I16" s="4" t="s">
        <v>20</v>
      </c>
      <c r="J16" s="11" t="s">
        <v>68</v>
      </c>
    </row>
    <row r="17" spans="2:10" ht="30" customHeight="1">
      <c r="B17" s="10" t="s">
        <v>67</v>
      </c>
      <c r="C17" s="133" t="s">
        <v>79</v>
      </c>
      <c r="D17" s="133"/>
      <c r="E17" s="133"/>
      <c r="F17" s="133"/>
      <c r="G17" s="133"/>
      <c r="H17" s="133"/>
      <c r="I17" s="4" t="s">
        <v>20</v>
      </c>
      <c r="J17" s="11" t="s">
        <v>68</v>
      </c>
    </row>
    <row r="18" spans="2:10" ht="29.25" customHeight="1" thickBot="1">
      <c r="B18" s="12" t="s">
        <v>69</v>
      </c>
      <c r="C18" s="134" t="s">
        <v>215</v>
      </c>
      <c r="D18" s="134"/>
      <c r="E18" s="134"/>
      <c r="F18" s="134"/>
      <c r="G18" s="134"/>
      <c r="H18" s="134"/>
      <c r="I18" s="13" t="s">
        <v>20</v>
      </c>
      <c r="J18" s="14" t="s">
        <v>68</v>
      </c>
    </row>
  </sheetData>
  <sheetProtection/>
  <mergeCells count="15">
    <mergeCell ref="B7:B8"/>
    <mergeCell ref="C7:H8"/>
    <mergeCell ref="I7:I8"/>
    <mergeCell ref="J7:J8"/>
    <mergeCell ref="B4:J5"/>
    <mergeCell ref="C15:H15"/>
    <mergeCell ref="C16:H16"/>
    <mergeCell ref="C17:H17"/>
    <mergeCell ref="C18:H18"/>
    <mergeCell ref="C9:H9"/>
    <mergeCell ref="C10:H10"/>
    <mergeCell ref="C11:H11"/>
    <mergeCell ref="C12:H12"/>
    <mergeCell ref="C13:H13"/>
    <mergeCell ref="C14:H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J13"/>
  <sheetViews>
    <sheetView zoomScalePageLayoutView="0" workbookViewId="0" topLeftCell="A1">
      <selection activeCell="H26" sqref="H26"/>
    </sheetView>
  </sheetViews>
  <sheetFormatPr defaultColWidth="9.140625" defaultRowHeight="15"/>
  <cols>
    <col min="8" max="8" width="15.140625" style="0" customWidth="1"/>
    <col min="9" max="9" width="12.00390625" style="0" customWidth="1"/>
  </cols>
  <sheetData>
    <row r="3" ht="15.75" thickBot="1"/>
    <row r="4" spans="2:10" ht="18" customHeight="1">
      <c r="B4" s="152" t="s">
        <v>70</v>
      </c>
      <c r="C4" s="153"/>
      <c r="D4" s="153"/>
      <c r="E4" s="153"/>
      <c r="F4" s="153"/>
      <c r="G4" s="153"/>
      <c r="H4" s="153"/>
      <c r="I4" s="154"/>
      <c r="J4" s="41"/>
    </row>
    <row r="5" spans="2:10" ht="15.75" thickBot="1">
      <c r="B5" s="155"/>
      <c r="C5" s="156"/>
      <c r="D5" s="156"/>
      <c r="E5" s="156"/>
      <c r="F5" s="156"/>
      <c r="G5" s="156"/>
      <c r="H5" s="156"/>
      <c r="I5" s="157"/>
      <c r="J5" s="41"/>
    </row>
    <row r="6" ht="15.75" thickBot="1">
      <c r="J6" s="41"/>
    </row>
    <row r="7" spans="2:10" ht="15">
      <c r="B7" s="158" t="s">
        <v>36</v>
      </c>
      <c r="C7" s="160" t="s">
        <v>51</v>
      </c>
      <c r="D7" s="161"/>
      <c r="E7" s="161"/>
      <c r="F7" s="161"/>
      <c r="G7" s="161"/>
      <c r="H7" s="162"/>
      <c r="I7" s="166" t="s">
        <v>53</v>
      </c>
      <c r="J7" s="41"/>
    </row>
    <row r="8" spans="2:10" ht="15.75" thickBot="1">
      <c r="B8" s="159"/>
      <c r="C8" s="163"/>
      <c r="D8" s="164"/>
      <c r="E8" s="164"/>
      <c r="F8" s="164"/>
      <c r="G8" s="164"/>
      <c r="H8" s="165"/>
      <c r="I8" s="167"/>
      <c r="J8" s="41"/>
    </row>
    <row r="9" spans="2:10" ht="15.75" thickBot="1">
      <c r="B9" s="42">
        <v>1</v>
      </c>
      <c r="C9" s="168">
        <v>2</v>
      </c>
      <c r="D9" s="169"/>
      <c r="E9" s="169"/>
      <c r="F9" s="169"/>
      <c r="G9" s="169"/>
      <c r="H9" s="170"/>
      <c r="I9" s="69">
        <v>3</v>
      </c>
      <c r="J9" s="41"/>
    </row>
    <row r="10" spans="2:10" ht="30" customHeight="1" thickBot="1">
      <c r="B10" s="71">
        <v>1</v>
      </c>
      <c r="C10" s="149" t="s">
        <v>71</v>
      </c>
      <c r="D10" s="150"/>
      <c r="E10" s="150"/>
      <c r="F10" s="150"/>
      <c r="G10" s="150"/>
      <c r="H10" s="151"/>
      <c r="I10" s="70">
        <v>0</v>
      </c>
      <c r="J10" s="41"/>
    </row>
    <row r="11" spans="2:10" ht="45" customHeight="1" thickBot="1">
      <c r="B11" s="71">
        <v>2</v>
      </c>
      <c r="C11" s="149" t="s">
        <v>72</v>
      </c>
      <c r="D11" s="150"/>
      <c r="E11" s="150"/>
      <c r="F11" s="150"/>
      <c r="G11" s="150"/>
      <c r="H11" s="151"/>
      <c r="I11" s="70">
        <v>0</v>
      </c>
      <c r="J11" s="41"/>
    </row>
    <row r="12" spans="2:10" ht="30" customHeight="1" thickBot="1">
      <c r="B12" s="71">
        <v>3</v>
      </c>
      <c r="C12" s="149" t="s">
        <v>73</v>
      </c>
      <c r="D12" s="150"/>
      <c r="E12" s="150"/>
      <c r="F12" s="150"/>
      <c r="G12" s="150"/>
      <c r="H12" s="151"/>
      <c r="I12" s="70">
        <v>0</v>
      </c>
      <c r="J12" s="41"/>
    </row>
    <row r="13" spans="2:10" ht="60" customHeight="1" thickBot="1">
      <c r="B13" s="71">
        <v>4</v>
      </c>
      <c r="C13" s="149" t="s">
        <v>74</v>
      </c>
      <c r="D13" s="150"/>
      <c r="E13" s="150"/>
      <c r="F13" s="150"/>
      <c r="G13" s="150"/>
      <c r="H13" s="151"/>
      <c r="I13" s="70">
        <v>0</v>
      </c>
      <c r="J13" s="41"/>
    </row>
  </sheetData>
  <sheetProtection/>
  <mergeCells count="9">
    <mergeCell ref="C11:H11"/>
    <mergeCell ref="C12:H12"/>
    <mergeCell ref="C13:H13"/>
    <mergeCell ref="B4:I5"/>
    <mergeCell ref="B7:B8"/>
    <mergeCell ref="C7:H8"/>
    <mergeCell ref="I7:I8"/>
    <mergeCell ref="C9:H9"/>
    <mergeCell ref="C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J12"/>
  <sheetViews>
    <sheetView zoomScalePageLayoutView="0" workbookViewId="0" topLeftCell="A1">
      <selection activeCell="G20" sqref="G20"/>
    </sheetView>
  </sheetViews>
  <sheetFormatPr defaultColWidth="9.140625" defaultRowHeight="15"/>
  <cols>
    <col min="9" max="9" width="13.28125" style="0" customWidth="1"/>
    <col min="10" max="10" width="40.00390625" style="0" customWidth="1"/>
  </cols>
  <sheetData>
    <row r="5" ht="15.75" thickBot="1"/>
    <row r="6" spans="2:10" ht="15">
      <c r="B6" s="148" t="s">
        <v>75</v>
      </c>
      <c r="C6" s="141"/>
      <c r="D6" s="141"/>
      <c r="E6" s="141"/>
      <c r="F6" s="141"/>
      <c r="G6" s="141"/>
      <c r="H6" s="141"/>
      <c r="I6" s="141"/>
      <c r="J6" s="174"/>
    </row>
    <row r="7" spans="2:10" ht="15.75" thickBot="1">
      <c r="B7" s="143"/>
      <c r="C7" s="144"/>
      <c r="D7" s="144"/>
      <c r="E7" s="144"/>
      <c r="F7" s="144"/>
      <c r="G7" s="144"/>
      <c r="H7" s="144"/>
      <c r="I7" s="144"/>
      <c r="J7" s="175"/>
    </row>
    <row r="8" ht="15.75" thickBot="1">
      <c r="B8" s="15"/>
    </row>
    <row r="9" spans="2:10" ht="15">
      <c r="B9" s="122" t="s">
        <v>36</v>
      </c>
      <c r="C9" s="140" t="s">
        <v>51</v>
      </c>
      <c r="D9" s="141"/>
      <c r="E9" s="141"/>
      <c r="F9" s="141"/>
      <c r="G9" s="141"/>
      <c r="H9" s="142"/>
      <c r="I9" s="146" t="s">
        <v>53</v>
      </c>
      <c r="J9" s="146" t="s">
        <v>77</v>
      </c>
    </row>
    <row r="10" spans="2:10" ht="15.75" thickBot="1">
      <c r="B10" s="116"/>
      <c r="C10" s="143"/>
      <c r="D10" s="144"/>
      <c r="E10" s="144"/>
      <c r="F10" s="144"/>
      <c r="G10" s="144"/>
      <c r="H10" s="145"/>
      <c r="I10" s="147"/>
      <c r="J10" s="147"/>
    </row>
    <row r="11" spans="2:10" ht="15.75" thickBot="1">
      <c r="B11" s="2">
        <v>1</v>
      </c>
      <c r="C11" s="176">
        <v>2</v>
      </c>
      <c r="D11" s="177"/>
      <c r="E11" s="177"/>
      <c r="F11" s="177"/>
      <c r="G11" s="177"/>
      <c r="H11" s="178"/>
      <c r="I11" s="16">
        <v>3</v>
      </c>
      <c r="J11" s="16">
        <v>4</v>
      </c>
    </row>
    <row r="12" spans="2:10" ht="15.75" thickBot="1">
      <c r="B12" s="72">
        <v>1</v>
      </c>
      <c r="C12" s="171" t="s">
        <v>76</v>
      </c>
      <c r="D12" s="172"/>
      <c r="E12" s="172"/>
      <c r="F12" s="172"/>
      <c r="G12" s="172"/>
      <c r="H12" s="173"/>
      <c r="I12" s="73" t="s">
        <v>226</v>
      </c>
      <c r="J12" s="39"/>
    </row>
  </sheetData>
  <sheetProtection/>
  <mergeCells count="7">
    <mergeCell ref="C12:H12"/>
    <mergeCell ref="B6:J7"/>
    <mergeCell ref="B9:B10"/>
    <mergeCell ref="C9:H10"/>
    <mergeCell ref="I9:I10"/>
    <mergeCell ref="J9:J10"/>
    <mergeCell ref="C11:H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6"/>
  <sheetViews>
    <sheetView zoomScalePageLayoutView="0" workbookViewId="0" topLeftCell="A7">
      <selection activeCell="B5" sqref="B5:N6"/>
    </sheetView>
  </sheetViews>
  <sheetFormatPr defaultColWidth="9.140625" defaultRowHeight="15"/>
  <cols>
    <col min="8" max="8" width="12.28125" style="0" customWidth="1"/>
    <col min="9" max="9" width="12.140625" style="0" customWidth="1"/>
    <col min="10" max="10" width="12.28125" style="0" customWidth="1"/>
    <col min="11" max="12" width="13.28125" style="0" customWidth="1"/>
    <col min="13" max="13" width="14.140625" style="0" customWidth="1"/>
    <col min="14" max="14" width="12.00390625" style="0" customWidth="1"/>
  </cols>
  <sheetData>
    <row r="5" spans="2:14" ht="15">
      <c r="B5" s="179" t="s">
        <v>80</v>
      </c>
      <c r="C5" s="180"/>
      <c r="D5" s="180"/>
      <c r="E5" s="180"/>
      <c r="F5" s="180"/>
      <c r="G5" s="180"/>
      <c r="H5" s="180"/>
      <c r="I5" s="180"/>
      <c r="J5" s="181"/>
      <c r="K5" s="181"/>
      <c r="L5" s="181"/>
      <c r="M5" s="181"/>
      <c r="N5" s="104"/>
    </row>
    <row r="6" spans="2:14" ht="23.25" customHeight="1">
      <c r="B6" s="182"/>
      <c r="C6" s="180"/>
      <c r="D6" s="180"/>
      <c r="E6" s="180"/>
      <c r="F6" s="180"/>
      <c r="G6" s="180"/>
      <c r="H6" s="180"/>
      <c r="I6" s="180"/>
      <c r="J6" s="181"/>
      <c r="K6" s="181"/>
      <c r="L6" s="181"/>
      <c r="M6" s="181"/>
      <c r="N6" s="104"/>
    </row>
    <row r="7" ht="15.75" thickBot="1">
      <c r="B7" s="15"/>
    </row>
    <row r="8" spans="2:14" ht="15">
      <c r="B8" s="122" t="s">
        <v>36</v>
      </c>
      <c r="C8" s="140" t="s">
        <v>51</v>
      </c>
      <c r="D8" s="141"/>
      <c r="E8" s="141"/>
      <c r="F8" s="141"/>
      <c r="G8" s="141"/>
      <c r="H8" s="142"/>
      <c r="I8" s="146" t="s">
        <v>53</v>
      </c>
      <c r="J8" s="146" t="s">
        <v>53</v>
      </c>
      <c r="K8" s="146" t="s">
        <v>53</v>
      </c>
      <c r="L8" s="146" t="s">
        <v>53</v>
      </c>
      <c r="M8" s="146" t="s">
        <v>53</v>
      </c>
      <c r="N8" s="146" t="s">
        <v>53</v>
      </c>
    </row>
    <row r="9" spans="2:14" ht="15.75" thickBot="1">
      <c r="B9" s="116"/>
      <c r="C9" s="143"/>
      <c r="D9" s="144"/>
      <c r="E9" s="144"/>
      <c r="F9" s="144"/>
      <c r="G9" s="144"/>
      <c r="H9" s="145"/>
      <c r="I9" s="147"/>
      <c r="J9" s="147"/>
      <c r="K9" s="147"/>
      <c r="L9" s="147"/>
      <c r="M9" s="147"/>
      <c r="N9" s="147"/>
    </row>
    <row r="10" spans="2:14" ht="15">
      <c r="B10" s="74">
        <v>1</v>
      </c>
      <c r="C10" s="185">
        <v>2</v>
      </c>
      <c r="D10" s="185"/>
      <c r="E10" s="185"/>
      <c r="F10" s="185"/>
      <c r="G10" s="185"/>
      <c r="H10" s="185"/>
      <c r="I10" s="75">
        <v>3</v>
      </c>
      <c r="J10" s="75">
        <v>4</v>
      </c>
      <c r="K10" s="75">
        <v>5</v>
      </c>
      <c r="L10" s="75">
        <v>6</v>
      </c>
      <c r="M10" s="76">
        <v>7</v>
      </c>
      <c r="N10" s="76">
        <v>8</v>
      </c>
    </row>
    <row r="11" spans="2:14" ht="34.5" customHeight="1" thickBot="1">
      <c r="B11" s="23"/>
      <c r="C11" s="24"/>
      <c r="D11" s="24"/>
      <c r="E11" s="24"/>
      <c r="F11" s="24"/>
      <c r="G11" s="24"/>
      <c r="H11" s="24"/>
      <c r="I11" s="89" t="s">
        <v>254</v>
      </c>
      <c r="J11" s="89" t="s">
        <v>255</v>
      </c>
      <c r="K11" s="89" t="s">
        <v>256</v>
      </c>
      <c r="L11" s="89" t="s">
        <v>257</v>
      </c>
      <c r="M11" s="90" t="s">
        <v>258</v>
      </c>
      <c r="N11" s="89" t="s">
        <v>253</v>
      </c>
    </row>
    <row r="12" spans="2:14" ht="15">
      <c r="B12" s="19">
        <v>1</v>
      </c>
      <c r="C12" s="186" t="s">
        <v>81</v>
      </c>
      <c r="D12" s="187"/>
      <c r="E12" s="187"/>
      <c r="F12" s="187"/>
      <c r="G12" s="187"/>
      <c r="H12" s="187"/>
      <c r="I12" s="5">
        <v>1</v>
      </c>
      <c r="J12" s="5">
        <v>1</v>
      </c>
      <c r="K12" s="5">
        <v>2</v>
      </c>
      <c r="L12" s="5">
        <v>1</v>
      </c>
      <c r="M12" s="20">
        <f>SUM(I12:L12)</f>
        <v>5</v>
      </c>
      <c r="N12" s="20">
        <v>3</v>
      </c>
    </row>
    <row r="13" spans="2:14" ht="15">
      <c r="B13" s="19" t="s">
        <v>59</v>
      </c>
      <c r="C13" s="186" t="s">
        <v>82</v>
      </c>
      <c r="D13" s="187"/>
      <c r="E13" s="187"/>
      <c r="F13" s="187"/>
      <c r="G13" s="187"/>
      <c r="H13" s="187"/>
      <c r="I13" s="5">
        <v>1</v>
      </c>
      <c r="J13" s="5">
        <v>1</v>
      </c>
      <c r="K13" s="5">
        <v>2</v>
      </c>
      <c r="L13" s="5">
        <v>1</v>
      </c>
      <c r="M13" s="20">
        <f>SUM(I13:L13)</f>
        <v>5</v>
      </c>
      <c r="N13" s="20">
        <v>3</v>
      </c>
    </row>
    <row r="14" spans="2:14" ht="15">
      <c r="B14" s="19" t="s">
        <v>62</v>
      </c>
      <c r="C14" s="186" t="s">
        <v>248</v>
      </c>
      <c r="D14" s="187"/>
      <c r="E14" s="187"/>
      <c r="F14" s="187"/>
      <c r="G14" s="187"/>
      <c r="H14" s="187"/>
      <c r="I14" s="5">
        <v>1</v>
      </c>
      <c r="J14" s="5">
        <v>1</v>
      </c>
      <c r="K14" s="5">
        <v>2</v>
      </c>
      <c r="L14" s="5">
        <v>1</v>
      </c>
      <c r="M14" s="20">
        <f>SUM(I14:L14)</f>
        <v>5</v>
      </c>
      <c r="N14" s="20">
        <v>3</v>
      </c>
    </row>
    <row r="15" spans="2:14" ht="15">
      <c r="B15" s="19" t="s">
        <v>64</v>
      </c>
      <c r="C15" s="186" t="s">
        <v>249</v>
      </c>
      <c r="D15" s="187"/>
      <c r="E15" s="187"/>
      <c r="F15" s="187"/>
      <c r="G15" s="187"/>
      <c r="H15" s="187"/>
      <c r="I15" s="5">
        <v>0</v>
      </c>
      <c r="J15" s="5">
        <v>0</v>
      </c>
      <c r="K15" s="5">
        <v>0</v>
      </c>
      <c r="L15" s="5">
        <v>0</v>
      </c>
      <c r="M15" s="20">
        <f>SUM(I15:L15)</f>
        <v>0</v>
      </c>
      <c r="N15" s="20">
        <f>SUM(J15:M15)</f>
        <v>0</v>
      </c>
    </row>
    <row r="16" spans="2:14" ht="15.75" thickBot="1">
      <c r="B16" s="21" t="s">
        <v>66</v>
      </c>
      <c r="C16" s="183" t="s">
        <v>83</v>
      </c>
      <c r="D16" s="184"/>
      <c r="E16" s="184"/>
      <c r="F16" s="184"/>
      <c r="G16" s="184"/>
      <c r="H16" s="184"/>
      <c r="I16" s="77">
        <v>0</v>
      </c>
      <c r="J16" s="77">
        <v>0</v>
      </c>
      <c r="K16" s="77">
        <v>0</v>
      </c>
      <c r="L16" s="77">
        <v>0</v>
      </c>
      <c r="M16" s="22">
        <f>SUM(I16:L16)</f>
        <v>0</v>
      </c>
      <c r="N16" s="22">
        <f>SUM(J16:M16)</f>
        <v>0</v>
      </c>
    </row>
  </sheetData>
  <sheetProtection/>
  <mergeCells count="15">
    <mergeCell ref="C10:H10"/>
    <mergeCell ref="C12:H12"/>
    <mergeCell ref="C13:H13"/>
    <mergeCell ref="C14:H14"/>
    <mergeCell ref="C15:H15"/>
    <mergeCell ref="N8:N9"/>
    <mergeCell ref="B5:N6"/>
    <mergeCell ref="C16:H16"/>
    <mergeCell ref="B8:B9"/>
    <mergeCell ref="C8:H9"/>
    <mergeCell ref="I8:I9"/>
    <mergeCell ref="J8:J9"/>
    <mergeCell ref="K8:K9"/>
    <mergeCell ref="L8:L9"/>
    <mergeCell ref="M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9"/>
  <sheetViews>
    <sheetView tabSelected="1" zoomScale="80" zoomScaleNormal="80" zoomScalePageLayoutView="0" workbookViewId="0" topLeftCell="A1">
      <selection activeCell="F75" sqref="F75"/>
    </sheetView>
  </sheetViews>
  <sheetFormatPr defaultColWidth="9.140625" defaultRowHeight="15"/>
  <cols>
    <col min="6" max="6" width="17.28125" style="0" customWidth="1"/>
    <col min="7" max="7" width="31.7109375" style="0" customWidth="1"/>
    <col min="8" max="8" width="16.8515625" style="0" customWidth="1"/>
    <col min="9" max="9" width="44.28125" style="0" customWidth="1"/>
  </cols>
  <sheetData>
    <row r="3" ht="15.75" thickBot="1"/>
    <row r="4" spans="1:9" ht="15">
      <c r="A4" s="148" t="s">
        <v>238</v>
      </c>
      <c r="B4" s="141"/>
      <c r="C4" s="141"/>
      <c r="D4" s="141"/>
      <c r="E4" s="141"/>
      <c r="F4" s="141"/>
      <c r="G4" s="141"/>
      <c r="H4" s="141"/>
      <c r="I4" s="142"/>
    </row>
    <row r="5" spans="1:9" ht="15.75" thickBot="1">
      <c r="A5" s="143"/>
      <c r="B5" s="144"/>
      <c r="C5" s="144"/>
      <c r="D5" s="144"/>
      <c r="E5" s="144"/>
      <c r="F5" s="144"/>
      <c r="G5" s="144"/>
      <c r="H5" s="144"/>
      <c r="I5" s="145"/>
    </row>
    <row r="6" ht="15.75" thickBot="1"/>
    <row r="7" spans="1:9" ht="15">
      <c r="A7" s="122" t="s">
        <v>36</v>
      </c>
      <c r="B7" s="140" t="s">
        <v>51</v>
      </c>
      <c r="C7" s="141"/>
      <c r="D7" s="141"/>
      <c r="E7" s="141"/>
      <c r="F7" s="141"/>
      <c r="G7" s="142"/>
      <c r="H7" s="146" t="s">
        <v>52</v>
      </c>
      <c r="I7" s="146" t="s">
        <v>53</v>
      </c>
    </row>
    <row r="8" spans="1:9" ht="15.75" thickBot="1">
      <c r="A8" s="116"/>
      <c r="B8" s="143"/>
      <c r="C8" s="144"/>
      <c r="D8" s="144"/>
      <c r="E8" s="144"/>
      <c r="F8" s="144"/>
      <c r="G8" s="145"/>
      <c r="H8" s="147"/>
      <c r="I8" s="147"/>
    </row>
    <row r="9" spans="1:9" ht="15.75" thickBot="1">
      <c r="A9" s="1">
        <v>1</v>
      </c>
      <c r="B9" s="135">
        <v>2</v>
      </c>
      <c r="C9" s="136"/>
      <c r="D9" s="136"/>
      <c r="E9" s="136"/>
      <c r="F9" s="136"/>
      <c r="G9" s="137"/>
      <c r="H9" s="9">
        <v>3</v>
      </c>
      <c r="I9" s="9">
        <v>4</v>
      </c>
    </row>
    <row r="10" spans="1:9" ht="25.5" customHeight="1" thickBot="1">
      <c r="A10" s="10">
        <v>1</v>
      </c>
      <c r="B10" s="190" t="s">
        <v>236</v>
      </c>
      <c r="C10" s="191"/>
      <c r="D10" s="191"/>
      <c r="E10" s="191"/>
      <c r="F10" s="191"/>
      <c r="G10" s="192"/>
      <c r="H10" s="6" t="s">
        <v>86</v>
      </c>
      <c r="I10" s="25" t="s">
        <v>24</v>
      </c>
    </row>
    <row r="11" spans="1:9" ht="25.5" customHeight="1" thickBot="1">
      <c r="A11" s="10">
        <v>2</v>
      </c>
      <c r="B11" s="193" t="s">
        <v>87</v>
      </c>
      <c r="C11" s="194"/>
      <c r="D11" s="194"/>
      <c r="E11" s="194"/>
      <c r="F11" s="194"/>
      <c r="G11" s="195"/>
      <c r="H11" s="6" t="s">
        <v>88</v>
      </c>
      <c r="I11" s="88">
        <f>+((760827.62*614.16)+(520281*656.81))/1000</f>
        <v>808995.6547091999</v>
      </c>
    </row>
    <row r="12" spans="1:9" ht="35.25" customHeight="1" thickBot="1">
      <c r="A12" s="10">
        <v>3</v>
      </c>
      <c r="B12" s="193" t="s">
        <v>89</v>
      </c>
      <c r="C12" s="194"/>
      <c r="D12" s="194"/>
      <c r="E12" s="194"/>
      <c r="F12" s="194"/>
      <c r="G12" s="195"/>
      <c r="H12" s="6" t="s">
        <v>88</v>
      </c>
      <c r="I12" s="30">
        <f>SUM(I13,I14,I28,I31,I32,I33,I34,I35,I36,I37,I40,I43,I44)</f>
        <v>848481.8548000001</v>
      </c>
    </row>
    <row r="13" spans="1:9" ht="19.5" customHeight="1" thickBot="1">
      <c r="A13" s="10" t="s">
        <v>90</v>
      </c>
      <c r="B13" s="193" t="s">
        <v>239</v>
      </c>
      <c r="C13" s="194"/>
      <c r="D13" s="194"/>
      <c r="E13" s="194"/>
      <c r="F13" s="194"/>
      <c r="G13" s="195"/>
      <c r="H13" s="6" t="s">
        <v>88</v>
      </c>
      <c r="I13" s="26"/>
    </row>
    <row r="14" spans="1:9" ht="15">
      <c r="A14" s="17" t="s">
        <v>92</v>
      </c>
      <c r="B14" s="196" t="s">
        <v>93</v>
      </c>
      <c r="C14" s="197"/>
      <c r="D14" s="197"/>
      <c r="E14" s="197"/>
      <c r="F14" s="197"/>
      <c r="G14" s="198"/>
      <c r="H14" s="27" t="s">
        <v>88</v>
      </c>
      <c r="I14" s="30">
        <f>SUMIF(G15:G27,G15,I15:I27)</f>
        <v>691799.7100000001</v>
      </c>
    </row>
    <row r="15" spans="1:9" ht="15">
      <c r="A15" s="201" t="s">
        <v>95</v>
      </c>
      <c r="B15" s="199" t="s">
        <v>96</v>
      </c>
      <c r="C15" s="200"/>
      <c r="D15" s="200"/>
      <c r="E15" s="200"/>
      <c r="F15" s="200"/>
      <c r="G15" s="28" t="s">
        <v>97</v>
      </c>
      <c r="H15" s="7" t="s">
        <v>88</v>
      </c>
      <c r="I15" s="31">
        <v>567092.53</v>
      </c>
    </row>
    <row r="16" spans="1:9" ht="17.25">
      <c r="A16" s="202"/>
      <c r="B16" s="200"/>
      <c r="C16" s="200"/>
      <c r="D16" s="200"/>
      <c r="E16" s="200"/>
      <c r="F16" s="200"/>
      <c r="G16" s="3" t="s">
        <v>98</v>
      </c>
      <c r="H16" s="29" t="s">
        <v>101</v>
      </c>
      <c r="I16" s="31">
        <v>155299.26</v>
      </c>
    </row>
    <row r="17" spans="1:9" ht="29.25" customHeight="1">
      <c r="A17" s="202"/>
      <c r="B17" s="200"/>
      <c r="C17" s="200"/>
      <c r="D17" s="200"/>
      <c r="E17" s="200"/>
      <c r="F17" s="200"/>
      <c r="G17" s="28" t="s">
        <v>237</v>
      </c>
      <c r="H17" s="7" t="s">
        <v>88</v>
      </c>
      <c r="I17" s="30">
        <f>IF(I16="",0,IF(I16=0,0,I15/I16))</f>
        <v>3.6516112826294216</v>
      </c>
    </row>
    <row r="18" spans="1:9" ht="15">
      <c r="A18" s="202"/>
      <c r="B18" s="200"/>
      <c r="C18" s="200"/>
      <c r="D18" s="200"/>
      <c r="E18" s="200"/>
      <c r="F18" s="200"/>
      <c r="G18" s="3" t="s">
        <v>100</v>
      </c>
      <c r="H18" s="29" t="s">
        <v>86</v>
      </c>
      <c r="I18" s="33" t="s">
        <v>102</v>
      </c>
    </row>
    <row r="19" spans="1:9" ht="15">
      <c r="A19" s="201" t="s">
        <v>103</v>
      </c>
      <c r="B19" s="199" t="s">
        <v>105</v>
      </c>
      <c r="C19" s="200"/>
      <c r="D19" s="200"/>
      <c r="E19" s="200"/>
      <c r="F19" s="200"/>
      <c r="G19" s="28" t="s">
        <v>97</v>
      </c>
      <c r="H19" s="7" t="s">
        <v>88</v>
      </c>
      <c r="I19" s="31">
        <v>1147.67</v>
      </c>
    </row>
    <row r="20" spans="1:9" ht="15">
      <c r="A20" s="202"/>
      <c r="B20" s="200"/>
      <c r="C20" s="200"/>
      <c r="D20" s="200"/>
      <c r="E20" s="200"/>
      <c r="F20" s="200"/>
      <c r="G20" s="3" t="s">
        <v>98</v>
      </c>
      <c r="H20" s="29" t="s">
        <v>235</v>
      </c>
      <c r="I20" s="31">
        <v>136.03</v>
      </c>
    </row>
    <row r="21" spans="1:9" ht="30">
      <c r="A21" s="202"/>
      <c r="B21" s="200"/>
      <c r="C21" s="200"/>
      <c r="D21" s="200"/>
      <c r="E21" s="200"/>
      <c r="F21" s="200"/>
      <c r="G21" s="28" t="s">
        <v>237</v>
      </c>
      <c r="H21" s="7" t="s">
        <v>88</v>
      </c>
      <c r="I21" s="30">
        <f>IF(I20="",0,IF(I20=0,0,I19/I20))</f>
        <v>8.43688892156142</v>
      </c>
    </row>
    <row r="22" spans="1:9" ht="15">
      <c r="A22" s="202"/>
      <c r="B22" s="200"/>
      <c r="C22" s="200"/>
      <c r="D22" s="200"/>
      <c r="E22" s="200"/>
      <c r="F22" s="200"/>
      <c r="G22" s="3" t="s">
        <v>100</v>
      </c>
      <c r="H22" s="29" t="s">
        <v>86</v>
      </c>
      <c r="I22" s="32" t="s">
        <v>102</v>
      </c>
    </row>
    <row r="23" spans="1:9" ht="15">
      <c r="A23" s="201" t="s">
        <v>106</v>
      </c>
      <c r="B23" s="199" t="s">
        <v>108</v>
      </c>
      <c r="C23" s="200"/>
      <c r="D23" s="200"/>
      <c r="E23" s="200"/>
      <c r="F23" s="200"/>
      <c r="G23" s="28" t="s">
        <v>97</v>
      </c>
      <c r="H23" s="7" t="s">
        <v>88</v>
      </c>
      <c r="I23" s="34">
        <v>123559.51</v>
      </c>
    </row>
    <row r="24" spans="1:9" ht="15">
      <c r="A24" s="202"/>
      <c r="B24" s="200"/>
      <c r="C24" s="200"/>
      <c r="D24" s="200"/>
      <c r="E24" s="200"/>
      <c r="F24" s="200"/>
      <c r="G24" s="3" t="s">
        <v>98</v>
      </c>
      <c r="H24" s="29" t="s">
        <v>235</v>
      </c>
      <c r="I24" s="34">
        <v>39763.57</v>
      </c>
    </row>
    <row r="25" spans="1:9" ht="30">
      <c r="A25" s="202"/>
      <c r="B25" s="200"/>
      <c r="C25" s="200"/>
      <c r="D25" s="200"/>
      <c r="E25" s="200"/>
      <c r="F25" s="200"/>
      <c r="G25" s="28" t="s">
        <v>237</v>
      </c>
      <c r="H25" s="7" t="s">
        <v>88</v>
      </c>
      <c r="I25" s="35">
        <f>IF(I24="",0,IF(I24=0,0,I23/I24))</f>
        <v>3.1073545458820724</v>
      </c>
    </row>
    <row r="26" spans="1:9" ht="15">
      <c r="A26" s="202"/>
      <c r="B26" s="200"/>
      <c r="C26" s="200"/>
      <c r="D26" s="200"/>
      <c r="E26" s="200"/>
      <c r="F26" s="200"/>
      <c r="G26" s="3" t="s">
        <v>100</v>
      </c>
      <c r="H26" s="29" t="s">
        <v>86</v>
      </c>
      <c r="I26" s="36" t="s">
        <v>102</v>
      </c>
    </row>
    <row r="27" ht="15">
      <c r="I27" s="84"/>
    </row>
    <row r="28" spans="1:9" ht="42.75" customHeight="1">
      <c r="A28" s="18" t="s">
        <v>94</v>
      </c>
      <c r="B28" s="188" t="s">
        <v>109</v>
      </c>
      <c r="C28" s="189"/>
      <c r="D28" s="189"/>
      <c r="E28" s="189"/>
      <c r="F28" s="189"/>
      <c r="G28" s="189"/>
      <c r="H28" s="7" t="s">
        <v>88</v>
      </c>
      <c r="I28" s="85"/>
    </row>
    <row r="29" spans="1:9" ht="15">
      <c r="A29" s="18" t="s">
        <v>111</v>
      </c>
      <c r="B29" s="188" t="s">
        <v>112</v>
      </c>
      <c r="C29" s="189"/>
      <c r="D29" s="189"/>
      <c r="E29" s="189"/>
      <c r="F29" s="189"/>
      <c r="G29" s="189"/>
      <c r="H29" s="7" t="s">
        <v>113</v>
      </c>
      <c r="I29" s="30">
        <f>IF(I30=0,0,I28/I30)</f>
        <v>0</v>
      </c>
    </row>
    <row r="30" spans="1:9" ht="15">
      <c r="A30" s="18" t="s">
        <v>114</v>
      </c>
      <c r="B30" s="188" t="s">
        <v>115</v>
      </c>
      <c r="C30" s="189"/>
      <c r="D30" s="189"/>
      <c r="E30" s="189"/>
      <c r="F30" s="189"/>
      <c r="G30" s="189"/>
      <c r="H30" s="7" t="s">
        <v>116</v>
      </c>
      <c r="I30" s="85"/>
    </row>
    <row r="31" spans="1:9" ht="15">
      <c r="A31" s="18" t="s">
        <v>110</v>
      </c>
      <c r="B31" s="188" t="s">
        <v>117</v>
      </c>
      <c r="C31" s="189"/>
      <c r="D31" s="189"/>
      <c r="E31" s="189"/>
      <c r="F31" s="189"/>
      <c r="G31" s="189"/>
      <c r="H31" s="7" t="s">
        <v>88</v>
      </c>
      <c r="I31" s="85"/>
    </row>
    <row r="32" spans="1:9" ht="15">
      <c r="A32" s="18" t="s">
        <v>118</v>
      </c>
      <c r="B32" s="188" t="s">
        <v>119</v>
      </c>
      <c r="C32" s="189"/>
      <c r="D32" s="189"/>
      <c r="E32" s="189"/>
      <c r="F32" s="189"/>
      <c r="G32" s="189"/>
      <c r="H32" s="7" t="s">
        <v>88</v>
      </c>
      <c r="I32" s="37">
        <v>2798.14</v>
      </c>
    </row>
    <row r="33" spans="1:9" ht="15">
      <c r="A33" s="18" t="s">
        <v>121</v>
      </c>
      <c r="B33" s="188" t="s">
        <v>120</v>
      </c>
      <c r="C33" s="189"/>
      <c r="D33" s="189"/>
      <c r="E33" s="189"/>
      <c r="F33" s="189"/>
      <c r="G33" s="189"/>
      <c r="H33" s="7" t="s">
        <v>88</v>
      </c>
      <c r="I33" s="37">
        <v>35045.02</v>
      </c>
    </row>
    <row r="34" spans="1:9" ht="15">
      <c r="A34" s="18" t="s">
        <v>122</v>
      </c>
      <c r="B34" s="188" t="s">
        <v>123</v>
      </c>
      <c r="C34" s="189"/>
      <c r="D34" s="189"/>
      <c r="E34" s="189"/>
      <c r="F34" s="189"/>
      <c r="G34" s="189"/>
      <c r="H34" s="7" t="s">
        <v>88</v>
      </c>
      <c r="I34" s="37">
        <v>14440.7348</v>
      </c>
    </row>
    <row r="35" spans="1:9" ht="30" customHeight="1">
      <c r="A35" s="18" t="s">
        <v>124</v>
      </c>
      <c r="B35" s="188" t="s">
        <v>125</v>
      </c>
      <c r="C35" s="189"/>
      <c r="D35" s="189"/>
      <c r="E35" s="189"/>
      <c r="F35" s="189"/>
      <c r="G35" s="189"/>
      <c r="H35" s="7" t="s">
        <v>88</v>
      </c>
      <c r="I35" s="37">
        <v>7413.7</v>
      </c>
    </row>
    <row r="36" spans="1:9" ht="15">
      <c r="A36" s="18" t="s">
        <v>126</v>
      </c>
      <c r="B36" s="188" t="s">
        <v>127</v>
      </c>
      <c r="C36" s="189"/>
      <c r="D36" s="189"/>
      <c r="E36" s="189"/>
      <c r="F36" s="189"/>
      <c r="G36" s="189"/>
      <c r="H36" s="7" t="s">
        <v>88</v>
      </c>
      <c r="I36" s="37">
        <v>1518.33</v>
      </c>
    </row>
    <row r="37" spans="1:9" ht="15">
      <c r="A37" s="18" t="s">
        <v>128</v>
      </c>
      <c r="B37" s="188" t="s">
        <v>129</v>
      </c>
      <c r="C37" s="189"/>
      <c r="D37" s="189"/>
      <c r="E37" s="189"/>
      <c r="F37" s="189"/>
      <c r="G37" s="189"/>
      <c r="H37" s="7" t="s">
        <v>88</v>
      </c>
      <c r="I37" s="37">
        <v>28595.04</v>
      </c>
    </row>
    <row r="38" spans="1:9" ht="15">
      <c r="A38" s="18" t="s">
        <v>131</v>
      </c>
      <c r="B38" s="188" t="s">
        <v>132</v>
      </c>
      <c r="C38" s="189"/>
      <c r="D38" s="189"/>
      <c r="E38" s="189"/>
      <c r="F38" s="189"/>
      <c r="G38" s="189"/>
      <c r="H38" s="7" t="s">
        <v>88</v>
      </c>
      <c r="I38" s="37">
        <v>5898.99135</v>
      </c>
    </row>
    <row r="39" spans="1:9" ht="15">
      <c r="A39" s="18" t="s">
        <v>133</v>
      </c>
      <c r="B39" s="188" t="s">
        <v>134</v>
      </c>
      <c r="C39" s="189"/>
      <c r="D39" s="189"/>
      <c r="E39" s="189"/>
      <c r="F39" s="189"/>
      <c r="G39" s="189"/>
      <c r="H39" s="7" t="s">
        <v>88</v>
      </c>
      <c r="I39" s="37">
        <v>1490.5</v>
      </c>
    </row>
    <row r="40" spans="1:9" ht="15">
      <c r="A40" s="18" t="s">
        <v>130</v>
      </c>
      <c r="B40" s="188" t="s">
        <v>135</v>
      </c>
      <c r="C40" s="189"/>
      <c r="D40" s="189"/>
      <c r="E40" s="189"/>
      <c r="F40" s="189"/>
      <c r="G40" s="189"/>
      <c r="H40" s="7" t="s">
        <v>88</v>
      </c>
      <c r="I40" s="37">
        <v>19577.64</v>
      </c>
    </row>
    <row r="41" spans="1:9" ht="15">
      <c r="A41" s="18" t="s">
        <v>136</v>
      </c>
      <c r="B41" s="188" t="s">
        <v>132</v>
      </c>
      <c r="C41" s="189"/>
      <c r="D41" s="189"/>
      <c r="E41" s="189"/>
      <c r="F41" s="189"/>
      <c r="G41" s="189"/>
      <c r="H41" s="7" t="s">
        <v>88</v>
      </c>
      <c r="I41" s="37">
        <v>5984.10144</v>
      </c>
    </row>
    <row r="42" spans="1:9" ht="15">
      <c r="A42" s="18" t="s">
        <v>137</v>
      </c>
      <c r="B42" s="188" t="s">
        <v>134</v>
      </c>
      <c r="C42" s="189"/>
      <c r="D42" s="189"/>
      <c r="E42" s="189"/>
      <c r="F42" s="189"/>
      <c r="G42" s="189"/>
      <c r="H42" s="7" t="s">
        <v>88</v>
      </c>
      <c r="I42" s="37">
        <v>1824.557734744</v>
      </c>
    </row>
    <row r="43" spans="1:9" ht="15">
      <c r="A43" s="18" t="s">
        <v>138</v>
      </c>
      <c r="B43" s="188" t="s">
        <v>139</v>
      </c>
      <c r="C43" s="189"/>
      <c r="D43" s="189"/>
      <c r="E43" s="189"/>
      <c r="F43" s="189"/>
      <c r="G43" s="189"/>
      <c r="H43" s="7" t="s">
        <v>88</v>
      </c>
      <c r="I43" s="37">
        <v>24535.9</v>
      </c>
    </row>
    <row r="44" spans="1:9" ht="46.5" customHeight="1">
      <c r="A44" s="18" t="s">
        <v>140</v>
      </c>
      <c r="B44" s="188" t="s">
        <v>141</v>
      </c>
      <c r="C44" s="189"/>
      <c r="D44" s="189"/>
      <c r="E44" s="189"/>
      <c r="F44" s="189"/>
      <c r="G44" s="189"/>
      <c r="H44" s="7" t="s">
        <v>88</v>
      </c>
      <c r="I44" s="37">
        <v>22757.64</v>
      </c>
    </row>
    <row r="45" spans="1:9" ht="33" customHeight="1">
      <c r="A45" s="18" t="s">
        <v>66</v>
      </c>
      <c r="B45" s="188" t="s">
        <v>244</v>
      </c>
      <c r="C45" s="189"/>
      <c r="D45" s="189"/>
      <c r="E45" s="189"/>
      <c r="F45" s="189"/>
      <c r="G45" s="189"/>
      <c r="H45" s="7" t="s">
        <v>88</v>
      </c>
      <c r="I45" s="37">
        <f>+I11-I12</f>
        <v>-39486.20009080018</v>
      </c>
    </row>
    <row r="46" spans="1:9" ht="25.5" customHeight="1">
      <c r="A46" s="18" t="s">
        <v>67</v>
      </c>
      <c r="B46" s="188" t="s">
        <v>144</v>
      </c>
      <c r="C46" s="189"/>
      <c r="D46" s="189"/>
      <c r="E46" s="189"/>
      <c r="F46" s="189"/>
      <c r="G46" s="189"/>
      <c r="H46" s="7" t="s">
        <v>88</v>
      </c>
      <c r="I46" s="37">
        <f>+I45</f>
        <v>-39486.20009080018</v>
      </c>
    </row>
    <row r="47" spans="1:9" ht="31.5" customHeight="1">
      <c r="A47" s="18" t="s">
        <v>145</v>
      </c>
      <c r="B47" s="188" t="s">
        <v>146</v>
      </c>
      <c r="C47" s="189"/>
      <c r="D47" s="189"/>
      <c r="E47" s="189"/>
      <c r="F47" s="189"/>
      <c r="G47" s="189"/>
      <c r="H47" s="7" t="s">
        <v>88</v>
      </c>
      <c r="I47" s="37"/>
    </row>
    <row r="48" spans="1:9" ht="15">
      <c r="A48" s="18" t="s">
        <v>147</v>
      </c>
      <c r="B48" s="188" t="s">
        <v>148</v>
      </c>
      <c r="C48" s="189"/>
      <c r="D48" s="189"/>
      <c r="E48" s="189"/>
      <c r="F48" s="189"/>
      <c r="G48" s="189"/>
      <c r="H48" s="7" t="s">
        <v>88</v>
      </c>
      <c r="I48" s="37"/>
    </row>
    <row r="49" spans="1:9" ht="15">
      <c r="A49" s="18" t="s">
        <v>149</v>
      </c>
      <c r="B49" s="188" t="s">
        <v>150</v>
      </c>
      <c r="C49" s="189"/>
      <c r="D49" s="189"/>
      <c r="E49" s="189"/>
      <c r="F49" s="189"/>
      <c r="G49" s="189"/>
      <c r="H49" s="7" t="s">
        <v>88</v>
      </c>
      <c r="I49" s="37"/>
    </row>
    <row r="50" spans="1:9" ht="15">
      <c r="A50" s="18" t="s">
        <v>151</v>
      </c>
      <c r="B50" s="188" t="s">
        <v>152</v>
      </c>
      <c r="C50" s="189"/>
      <c r="D50" s="189"/>
      <c r="E50" s="189"/>
      <c r="F50" s="189"/>
      <c r="G50" s="189"/>
      <c r="H50" s="7" t="s">
        <v>153</v>
      </c>
      <c r="I50" s="37">
        <v>697</v>
      </c>
    </row>
    <row r="51" spans="1:9" ht="15">
      <c r="A51" s="18" t="s">
        <v>154</v>
      </c>
      <c r="B51" s="188" t="s">
        <v>155</v>
      </c>
      <c r="C51" s="189"/>
      <c r="D51" s="189"/>
      <c r="E51" s="189"/>
      <c r="F51" s="189"/>
      <c r="G51" s="189"/>
      <c r="H51" s="7" t="s">
        <v>153</v>
      </c>
      <c r="I51" s="37">
        <v>761.745</v>
      </c>
    </row>
    <row r="52" spans="1:10" ht="15">
      <c r="A52" s="18" t="s">
        <v>156</v>
      </c>
      <c r="B52" s="188" t="s">
        <v>157</v>
      </c>
      <c r="C52" s="189"/>
      <c r="D52" s="189"/>
      <c r="E52" s="189"/>
      <c r="F52" s="189"/>
      <c r="G52" s="189"/>
      <c r="H52" s="7" t="s">
        <v>158</v>
      </c>
      <c r="I52" s="37">
        <v>1368.877</v>
      </c>
      <c r="J52" s="81"/>
    </row>
    <row r="53" spans="1:9" ht="15">
      <c r="A53" s="18" t="s">
        <v>160</v>
      </c>
      <c r="B53" s="188" t="s">
        <v>161</v>
      </c>
      <c r="C53" s="189"/>
      <c r="D53" s="189"/>
      <c r="E53" s="189"/>
      <c r="F53" s="189"/>
      <c r="G53" s="189"/>
      <c r="H53" s="7" t="s">
        <v>158</v>
      </c>
      <c r="I53" s="37">
        <v>87.768</v>
      </c>
    </row>
    <row r="54" spans="1:9" ht="15">
      <c r="A54" s="18" t="s">
        <v>159</v>
      </c>
      <c r="B54" s="188" t="s">
        <v>163</v>
      </c>
      <c r="C54" s="189"/>
      <c r="D54" s="189"/>
      <c r="E54" s="189"/>
      <c r="F54" s="189"/>
      <c r="G54" s="189"/>
      <c r="H54" s="7" t="s">
        <v>158</v>
      </c>
      <c r="I54" s="37"/>
    </row>
    <row r="55" spans="1:10" ht="15">
      <c r="A55" s="18" t="s">
        <v>162</v>
      </c>
      <c r="B55" s="188" t="s">
        <v>164</v>
      </c>
      <c r="C55" s="189"/>
      <c r="D55" s="189"/>
      <c r="E55" s="189"/>
      <c r="F55" s="189"/>
      <c r="G55" s="189"/>
      <c r="H55" s="7" t="s">
        <v>158</v>
      </c>
      <c r="I55" s="30">
        <f>I56+I57</f>
        <v>1281.109</v>
      </c>
      <c r="J55" s="81"/>
    </row>
    <row r="56" spans="1:9" ht="15">
      <c r="A56" s="18" t="s">
        <v>165</v>
      </c>
      <c r="B56" s="188" t="s">
        <v>166</v>
      </c>
      <c r="C56" s="189"/>
      <c r="D56" s="189"/>
      <c r="E56" s="189"/>
      <c r="F56" s="189"/>
      <c r="G56" s="189"/>
      <c r="H56" s="7" t="s">
        <v>158</v>
      </c>
      <c r="I56" s="37">
        <v>1281.109</v>
      </c>
    </row>
    <row r="57" spans="1:9" ht="15">
      <c r="A57" s="18" t="s">
        <v>167</v>
      </c>
      <c r="B57" s="188" t="s">
        <v>168</v>
      </c>
      <c r="C57" s="189"/>
      <c r="D57" s="189"/>
      <c r="E57" s="189"/>
      <c r="F57" s="189"/>
      <c r="G57" s="189"/>
      <c r="H57" s="7" t="s">
        <v>158</v>
      </c>
      <c r="I57" s="37"/>
    </row>
    <row r="58" spans="1:9" ht="15">
      <c r="A58" s="18" t="s">
        <v>169</v>
      </c>
      <c r="B58" s="188" t="s">
        <v>170</v>
      </c>
      <c r="C58" s="189"/>
      <c r="D58" s="189"/>
      <c r="E58" s="189"/>
      <c r="F58" s="189"/>
      <c r="G58" s="189"/>
      <c r="H58" s="7" t="s">
        <v>171</v>
      </c>
      <c r="I58" s="37">
        <f>+I59/I52*100</f>
        <v>4.798729907800336</v>
      </c>
    </row>
    <row r="59" spans="1:9" ht="15">
      <c r="A59" s="18" t="s">
        <v>172</v>
      </c>
      <c r="B59" s="188" t="s">
        <v>173</v>
      </c>
      <c r="C59" s="189"/>
      <c r="D59" s="189"/>
      <c r="E59" s="189"/>
      <c r="F59" s="189"/>
      <c r="G59" s="189"/>
      <c r="H59" s="7" t="s">
        <v>158</v>
      </c>
      <c r="I59" s="37">
        <v>65.68871</v>
      </c>
    </row>
    <row r="60" spans="1:9" ht="15">
      <c r="A60" s="18" t="s">
        <v>174</v>
      </c>
      <c r="B60" s="188" t="s">
        <v>175</v>
      </c>
      <c r="C60" s="189"/>
      <c r="D60" s="189"/>
      <c r="E60" s="189"/>
      <c r="F60" s="189"/>
      <c r="G60" s="189"/>
      <c r="H60" s="7" t="s">
        <v>176</v>
      </c>
      <c r="I60" s="37">
        <v>81960</v>
      </c>
    </row>
    <row r="61" spans="1:9" ht="15">
      <c r="A61" s="18" t="s">
        <v>177</v>
      </c>
      <c r="B61" s="188" t="s">
        <v>178</v>
      </c>
      <c r="C61" s="189"/>
      <c r="D61" s="189"/>
      <c r="E61" s="189"/>
      <c r="F61" s="189"/>
      <c r="G61" s="189"/>
      <c r="H61" s="7" t="s">
        <v>176</v>
      </c>
      <c r="I61" s="37"/>
    </row>
    <row r="62" spans="1:9" ht="15">
      <c r="A62" s="18" t="s">
        <v>179</v>
      </c>
      <c r="B62" s="188" t="s">
        <v>180</v>
      </c>
      <c r="C62" s="189"/>
      <c r="D62" s="189"/>
      <c r="E62" s="189"/>
      <c r="F62" s="189"/>
      <c r="G62" s="189"/>
      <c r="H62" s="7" t="s">
        <v>181</v>
      </c>
      <c r="I62" s="38">
        <v>1</v>
      </c>
    </row>
    <row r="63" spans="1:9" ht="15">
      <c r="A63" s="18" t="s">
        <v>182</v>
      </c>
      <c r="B63" s="188" t="s">
        <v>183</v>
      </c>
      <c r="C63" s="189"/>
      <c r="D63" s="189"/>
      <c r="E63" s="189"/>
      <c r="F63" s="189"/>
      <c r="G63" s="189"/>
      <c r="H63" s="7" t="s">
        <v>181</v>
      </c>
      <c r="I63" s="37"/>
    </row>
    <row r="64" spans="1:9" ht="15">
      <c r="A64" s="18" t="s">
        <v>184</v>
      </c>
      <c r="B64" s="188" t="s">
        <v>185</v>
      </c>
      <c r="C64" s="189"/>
      <c r="D64" s="189"/>
      <c r="E64" s="189"/>
      <c r="F64" s="189"/>
      <c r="G64" s="189"/>
      <c r="H64" s="7" t="s">
        <v>181</v>
      </c>
      <c r="I64" s="37"/>
    </row>
    <row r="65" spans="1:9" ht="15">
      <c r="A65" s="18" t="s">
        <v>186</v>
      </c>
      <c r="B65" s="188" t="s">
        <v>245</v>
      </c>
      <c r="C65" s="189"/>
      <c r="D65" s="189"/>
      <c r="E65" s="189"/>
      <c r="F65" s="189"/>
      <c r="G65" s="189"/>
      <c r="H65" s="7" t="s">
        <v>188</v>
      </c>
      <c r="I65" s="38"/>
    </row>
    <row r="66" spans="1:9" ht="33" customHeight="1">
      <c r="A66" s="18" t="s">
        <v>189</v>
      </c>
      <c r="B66" s="188" t="s">
        <v>241</v>
      </c>
      <c r="C66" s="189"/>
      <c r="D66" s="189"/>
      <c r="E66" s="189"/>
      <c r="F66" s="189"/>
      <c r="G66" s="189"/>
      <c r="H66" s="7" t="s">
        <v>190</v>
      </c>
      <c r="I66" s="37">
        <v>172.22</v>
      </c>
    </row>
    <row r="67" spans="1:9" ht="34.5" customHeight="1">
      <c r="A67" s="18" t="s">
        <v>191</v>
      </c>
      <c r="B67" s="188" t="s">
        <v>242</v>
      </c>
      <c r="C67" s="189"/>
      <c r="D67" s="189"/>
      <c r="E67" s="189"/>
      <c r="F67" s="189"/>
      <c r="G67" s="189"/>
      <c r="H67" s="7" t="s">
        <v>192</v>
      </c>
      <c r="I67" s="37">
        <v>29.554</v>
      </c>
    </row>
    <row r="68" spans="1:9" ht="33" customHeight="1">
      <c r="A68" s="18" t="s">
        <v>193</v>
      </c>
      <c r="B68" s="188" t="s">
        <v>243</v>
      </c>
      <c r="C68" s="189"/>
      <c r="D68" s="189"/>
      <c r="E68" s="189"/>
      <c r="F68" s="189"/>
      <c r="G68" s="189"/>
      <c r="H68" s="7" t="s">
        <v>196</v>
      </c>
      <c r="I68" s="37">
        <v>12.5</v>
      </c>
    </row>
    <row r="69" spans="1:9" ht="30" customHeight="1">
      <c r="A69" s="18" t="s">
        <v>194</v>
      </c>
      <c r="B69" s="188" t="s">
        <v>195</v>
      </c>
      <c r="C69" s="189"/>
      <c r="D69" s="189"/>
      <c r="E69" s="189"/>
      <c r="F69" s="189"/>
      <c r="G69" s="189"/>
      <c r="H69" s="7" t="s">
        <v>86</v>
      </c>
      <c r="I69" s="37"/>
    </row>
  </sheetData>
  <sheetProtection/>
  <mergeCells count="59">
    <mergeCell ref="B66:G66"/>
    <mergeCell ref="B67:G67"/>
    <mergeCell ref="B68:G68"/>
    <mergeCell ref="B69:G69"/>
    <mergeCell ref="B59:G59"/>
    <mergeCell ref="B60:G60"/>
    <mergeCell ref="B61:G61"/>
    <mergeCell ref="B62:G62"/>
    <mergeCell ref="B63:G63"/>
    <mergeCell ref="B65:G65"/>
    <mergeCell ref="B49:G49"/>
    <mergeCell ref="B50:G50"/>
    <mergeCell ref="B51:G51"/>
    <mergeCell ref="B64:G64"/>
    <mergeCell ref="B53:G53"/>
    <mergeCell ref="B54:G54"/>
    <mergeCell ref="B55:G55"/>
    <mergeCell ref="B56:G56"/>
    <mergeCell ref="B57:G57"/>
    <mergeCell ref="B58:G58"/>
    <mergeCell ref="B39:G39"/>
    <mergeCell ref="B52:G52"/>
    <mergeCell ref="B41:G41"/>
    <mergeCell ref="B42:G42"/>
    <mergeCell ref="B43:G43"/>
    <mergeCell ref="B44:G44"/>
    <mergeCell ref="B45:G45"/>
    <mergeCell ref="B46:G46"/>
    <mergeCell ref="B47:G47"/>
    <mergeCell ref="B48:G48"/>
    <mergeCell ref="B33:G33"/>
    <mergeCell ref="B34:G34"/>
    <mergeCell ref="B35:G35"/>
    <mergeCell ref="B36:G36"/>
    <mergeCell ref="B37:G37"/>
    <mergeCell ref="B38:G38"/>
    <mergeCell ref="A15:A18"/>
    <mergeCell ref="A19:A22"/>
    <mergeCell ref="B19:F22"/>
    <mergeCell ref="A23:A26"/>
    <mergeCell ref="B23:F26"/>
    <mergeCell ref="B40:G40"/>
    <mergeCell ref="B29:G29"/>
    <mergeCell ref="B30:G30"/>
    <mergeCell ref="B31:G31"/>
    <mergeCell ref="B32:G32"/>
    <mergeCell ref="B28:G28"/>
    <mergeCell ref="B10:G10"/>
    <mergeCell ref="B11:G11"/>
    <mergeCell ref="B12:G12"/>
    <mergeCell ref="B13:G13"/>
    <mergeCell ref="B14:G14"/>
    <mergeCell ref="B15:F18"/>
    <mergeCell ref="B9:G9"/>
    <mergeCell ref="A4:I5"/>
    <mergeCell ref="A7:A8"/>
    <mergeCell ref="B7:G8"/>
    <mergeCell ref="H7:H8"/>
    <mergeCell ref="I7:I8"/>
  </mergeCells>
  <dataValidations count="3">
    <dataValidation type="decimal" allowBlank="1" showInputMessage="1" showErrorMessage="1" sqref="I12 I15:I16 I19:I21 I23:I25 I32:I49 I66:I69 I51:I54 I56:I64">
      <formula1>-99999999999</formula1>
      <formula2>999999999999</formula2>
    </dataValidation>
    <dataValidation type="decimal" allowBlank="1" showInputMessage="1" showErrorMessage="1" sqref="I55 I50">
      <formula1>-999999999999</formula1>
      <formula2>999999999999</formula2>
    </dataValidation>
    <dataValidation type="whole" allowBlank="1" showInputMessage="1" showErrorMessage="1" sqref="I65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0"/>
  <sheetViews>
    <sheetView zoomScale="80" zoomScaleNormal="80" zoomScalePageLayoutView="0" workbookViewId="0" topLeftCell="A40">
      <selection activeCell="F72" sqref="F72"/>
    </sheetView>
  </sheetViews>
  <sheetFormatPr defaultColWidth="9.140625" defaultRowHeight="15"/>
  <cols>
    <col min="6" max="6" width="17.28125" style="0" customWidth="1"/>
    <col min="7" max="7" width="31.7109375" style="0" customWidth="1"/>
    <col min="8" max="8" width="16.8515625" style="0" customWidth="1"/>
    <col min="9" max="9" width="44.28125" style="0" customWidth="1"/>
  </cols>
  <sheetData>
    <row r="3" ht="15.75" thickBot="1"/>
    <row r="4" spans="1:9" ht="15">
      <c r="A4" s="148" t="s">
        <v>84</v>
      </c>
      <c r="B4" s="141"/>
      <c r="C4" s="141"/>
      <c r="D4" s="141"/>
      <c r="E4" s="141"/>
      <c r="F4" s="141"/>
      <c r="G4" s="141"/>
      <c r="H4" s="141"/>
      <c r="I4" s="142"/>
    </row>
    <row r="5" spans="1:9" ht="15.75" thickBot="1">
      <c r="A5" s="143"/>
      <c r="B5" s="144"/>
      <c r="C5" s="144"/>
      <c r="D5" s="144"/>
      <c r="E5" s="144"/>
      <c r="F5" s="144"/>
      <c r="G5" s="144"/>
      <c r="H5" s="144"/>
      <c r="I5" s="145"/>
    </row>
    <row r="6" ht="15.75" thickBot="1"/>
    <row r="7" spans="1:9" ht="15">
      <c r="A7" s="122" t="s">
        <v>36</v>
      </c>
      <c r="B7" s="140" t="s">
        <v>51</v>
      </c>
      <c r="C7" s="141"/>
      <c r="D7" s="141"/>
      <c r="E7" s="141"/>
      <c r="F7" s="141"/>
      <c r="G7" s="142"/>
      <c r="H7" s="146" t="s">
        <v>52</v>
      </c>
      <c r="I7" s="146" t="s">
        <v>53</v>
      </c>
    </row>
    <row r="8" spans="1:9" ht="15.75" thickBot="1">
      <c r="A8" s="116"/>
      <c r="B8" s="143"/>
      <c r="C8" s="144"/>
      <c r="D8" s="144"/>
      <c r="E8" s="144"/>
      <c r="F8" s="144"/>
      <c r="G8" s="145"/>
      <c r="H8" s="147"/>
      <c r="I8" s="147"/>
    </row>
    <row r="9" spans="1:9" ht="15.75" thickBot="1">
      <c r="A9" s="1">
        <v>1</v>
      </c>
      <c r="B9" s="135">
        <v>2</v>
      </c>
      <c r="C9" s="136"/>
      <c r="D9" s="136"/>
      <c r="E9" s="136"/>
      <c r="F9" s="136"/>
      <c r="G9" s="137"/>
      <c r="H9" s="9">
        <v>3</v>
      </c>
      <c r="I9" s="9">
        <v>4</v>
      </c>
    </row>
    <row r="10" spans="1:9" ht="25.5" customHeight="1" thickBot="1">
      <c r="A10" s="10">
        <v>1</v>
      </c>
      <c r="B10" s="203" t="s">
        <v>85</v>
      </c>
      <c r="C10" s="204"/>
      <c r="D10" s="204"/>
      <c r="E10" s="204"/>
      <c r="F10" s="204"/>
      <c r="G10" s="205"/>
      <c r="H10" s="6" t="s">
        <v>86</v>
      </c>
      <c r="I10" s="86" t="s">
        <v>197</v>
      </c>
    </row>
    <row r="11" spans="1:9" ht="25.5" customHeight="1" thickBot="1">
      <c r="A11" s="10">
        <v>2</v>
      </c>
      <c r="B11" s="193" t="s">
        <v>87</v>
      </c>
      <c r="C11" s="194"/>
      <c r="D11" s="194"/>
      <c r="E11" s="194"/>
      <c r="F11" s="194"/>
      <c r="G11" s="195"/>
      <c r="H11" s="6" t="s">
        <v>88</v>
      </c>
      <c r="I11" s="37">
        <v>47831.72</v>
      </c>
    </row>
    <row r="12" spans="1:9" ht="35.25" customHeight="1" thickBot="1">
      <c r="A12" s="10">
        <v>3</v>
      </c>
      <c r="B12" s="193" t="s">
        <v>89</v>
      </c>
      <c r="C12" s="194"/>
      <c r="D12" s="194"/>
      <c r="E12" s="194"/>
      <c r="F12" s="194"/>
      <c r="G12" s="195"/>
      <c r="H12" s="6" t="s">
        <v>88</v>
      </c>
      <c r="I12" s="30">
        <f>SUM(I13,I14,I28,I31,I32,I33,I34,I35,I36,I37,I40,I43,I44)</f>
        <v>6220.29</v>
      </c>
    </row>
    <row r="13" spans="1:9" ht="19.5" customHeight="1" thickBot="1">
      <c r="A13" s="10" t="s">
        <v>90</v>
      </c>
      <c r="B13" s="193" t="s">
        <v>91</v>
      </c>
      <c r="C13" s="194"/>
      <c r="D13" s="194"/>
      <c r="E13" s="194"/>
      <c r="F13" s="194"/>
      <c r="G13" s="195"/>
      <c r="H13" s="6" t="s">
        <v>88</v>
      </c>
      <c r="I13" s="83"/>
    </row>
    <row r="14" spans="1:9" ht="15">
      <c r="A14" s="17" t="s">
        <v>92</v>
      </c>
      <c r="B14" s="196" t="s">
        <v>93</v>
      </c>
      <c r="C14" s="197"/>
      <c r="D14" s="197"/>
      <c r="E14" s="197"/>
      <c r="F14" s="197"/>
      <c r="G14" s="198"/>
      <c r="H14" s="27" t="s">
        <v>88</v>
      </c>
      <c r="I14" s="30">
        <f>SUMIF(G15:G27,G15,I15:I27)</f>
        <v>0</v>
      </c>
    </row>
    <row r="15" spans="1:9" ht="15">
      <c r="A15" s="201" t="s">
        <v>95</v>
      </c>
      <c r="B15" s="199" t="s">
        <v>96</v>
      </c>
      <c r="C15" s="200"/>
      <c r="D15" s="200"/>
      <c r="E15" s="200"/>
      <c r="F15" s="200"/>
      <c r="G15" s="28" t="s">
        <v>97</v>
      </c>
      <c r="H15" s="7" t="s">
        <v>88</v>
      </c>
      <c r="I15" s="31"/>
    </row>
    <row r="16" spans="1:9" ht="17.25">
      <c r="A16" s="202"/>
      <c r="B16" s="200"/>
      <c r="C16" s="200"/>
      <c r="D16" s="200"/>
      <c r="E16" s="200"/>
      <c r="F16" s="200"/>
      <c r="G16" s="3" t="s">
        <v>98</v>
      </c>
      <c r="H16" s="29" t="s">
        <v>101</v>
      </c>
      <c r="I16" s="31"/>
    </row>
    <row r="17" spans="1:9" ht="29.25" customHeight="1">
      <c r="A17" s="202"/>
      <c r="B17" s="200"/>
      <c r="C17" s="200"/>
      <c r="D17" s="200"/>
      <c r="E17" s="200"/>
      <c r="F17" s="200"/>
      <c r="G17" s="28" t="s">
        <v>99</v>
      </c>
      <c r="H17" s="7" t="s">
        <v>88</v>
      </c>
      <c r="I17" s="30">
        <f>IF(I16="",0,IF(I16=0,0,I15/I16))</f>
        <v>0</v>
      </c>
    </row>
    <row r="18" spans="1:9" ht="15">
      <c r="A18" s="202"/>
      <c r="B18" s="200"/>
      <c r="C18" s="200"/>
      <c r="D18" s="200"/>
      <c r="E18" s="200"/>
      <c r="F18" s="200"/>
      <c r="G18" s="3" t="s">
        <v>100</v>
      </c>
      <c r="H18" s="29" t="s">
        <v>86</v>
      </c>
      <c r="I18" s="33" t="s">
        <v>102</v>
      </c>
    </row>
    <row r="19" spans="1:9" ht="15">
      <c r="A19" s="201" t="s">
        <v>103</v>
      </c>
      <c r="B19" s="199" t="s">
        <v>105</v>
      </c>
      <c r="C19" s="200"/>
      <c r="D19" s="200"/>
      <c r="E19" s="200"/>
      <c r="F19" s="200"/>
      <c r="G19" s="28" t="s">
        <v>97</v>
      </c>
      <c r="H19" s="7" t="s">
        <v>88</v>
      </c>
      <c r="I19" s="31"/>
    </row>
    <row r="20" spans="1:9" ht="17.25">
      <c r="A20" s="202"/>
      <c r="B20" s="200"/>
      <c r="C20" s="200"/>
      <c r="D20" s="200"/>
      <c r="E20" s="200"/>
      <c r="F20" s="200"/>
      <c r="G20" s="3" t="s">
        <v>98</v>
      </c>
      <c r="H20" s="29" t="s">
        <v>104</v>
      </c>
      <c r="I20" s="31"/>
    </row>
    <row r="21" spans="1:9" ht="30">
      <c r="A21" s="202"/>
      <c r="B21" s="200"/>
      <c r="C21" s="200"/>
      <c r="D21" s="200"/>
      <c r="E21" s="200"/>
      <c r="F21" s="200"/>
      <c r="G21" s="28" t="s">
        <v>99</v>
      </c>
      <c r="H21" s="7" t="s">
        <v>88</v>
      </c>
      <c r="I21" s="30">
        <f>IF(I20="",0,IF(I20=0,0,I19/I20))</f>
        <v>0</v>
      </c>
    </row>
    <row r="22" spans="1:9" ht="15">
      <c r="A22" s="202"/>
      <c r="B22" s="200"/>
      <c r="C22" s="200"/>
      <c r="D22" s="200"/>
      <c r="E22" s="200"/>
      <c r="F22" s="200"/>
      <c r="G22" s="3" t="s">
        <v>100</v>
      </c>
      <c r="H22" s="29" t="s">
        <v>86</v>
      </c>
      <c r="I22" s="32" t="s">
        <v>102</v>
      </c>
    </row>
    <row r="23" spans="1:9" ht="15">
      <c r="A23" s="201" t="s">
        <v>106</v>
      </c>
      <c r="B23" s="199" t="s">
        <v>108</v>
      </c>
      <c r="C23" s="200"/>
      <c r="D23" s="200"/>
      <c r="E23" s="200"/>
      <c r="F23" s="200"/>
      <c r="G23" s="28" t="s">
        <v>97</v>
      </c>
      <c r="H23" s="7" t="s">
        <v>88</v>
      </c>
      <c r="I23" s="34"/>
    </row>
    <row r="24" spans="1:9" ht="17.25">
      <c r="A24" s="202"/>
      <c r="B24" s="200"/>
      <c r="C24" s="200"/>
      <c r="D24" s="200"/>
      <c r="E24" s="200"/>
      <c r="F24" s="200"/>
      <c r="G24" s="3" t="s">
        <v>98</v>
      </c>
      <c r="H24" s="29" t="s">
        <v>107</v>
      </c>
      <c r="I24" s="34"/>
    </row>
    <row r="25" spans="1:9" ht="30">
      <c r="A25" s="202"/>
      <c r="B25" s="200"/>
      <c r="C25" s="200"/>
      <c r="D25" s="200"/>
      <c r="E25" s="200"/>
      <c r="F25" s="200"/>
      <c r="G25" s="28" t="s">
        <v>99</v>
      </c>
      <c r="H25" s="7" t="s">
        <v>88</v>
      </c>
      <c r="I25" s="35">
        <f>IF(I24="",0,IF(I24=0,0,I23/I24))</f>
        <v>0</v>
      </c>
    </row>
    <row r="26" spans="1:9" ht="15">
      <c r="A26" s="202"/>
      <c r="B26" s="200"/>
      <c r="C26" s="200"/>
      <c r="D26" s="200"/>
      <c r="E26" s="200"/>
      <c r="F26" s="200"/>
      <c r="G26" s="3" t="s">
        <v>100</v>
      </c>
      <c r="H26" s="29" t="s">
        <v>86</v>
      </c>
      <c r="I26" s="36" t="s">
        <v>102</v>
      </c>
    </row>
    <row r="27" ht="15">
      <c r="I27" s="84"/>
    </row>
    <row r="28" spans="1:9" ht="42.75" customHeight="1">
      <c r="A28" s="18" t="s">
        <v>94</v>
      </c>
      <c r="B28" s="188" t="s">
        <v>109</v>
      </c>
      <c r="C28" s="189"/>
      <c r="D28" s="189"/>
      <c r="E28" s="189"/>
      <c r="F28" s="189"/>
      <c r="G28" s="189"/>
      <c r="H28" s="7" t="s">
        <v>88</v>
      </c>
      <c r="I28" s="85"/>
    </row>
    <row r="29" spans="1:9" ht="15">
      <c r="A29" s="18" t="s">
        <v>111</v>
      </c>
      <c r="B29" s="188" t="s">
        <v>112</v>
      </c>
      <c r="C29" s="189"/>
      <c r="D29" s="189"/>
      <c r="E29" s="189"/>
      <c r="F29" s="189"/>
      <c r="G29" s="189"/>
      <c r="H29" s="7" t="s">
        <v>113</v>
      </c>
      <c r="I29" s="30">
        <f>IF(I30=0,0,I28/I30)</f>
        <v>0</v>
      </c>
    </row>
    <row r="30" spans="1:9" ht="15">
      <c r="A30" s="18" t="s">
        <v>114</v>
      </c>
      <c r="B30" s="188" t="s">
        <v>115</v>
      </c>
      <c r="C30" s="189"/>
      <c r="D30" s="189"/>
      <c r="E30" s="189"/>
      <c r="F30" s="189"/>
      <c r="G30" s="189"/>
      <c r="H30" s="7" t="s">
        <v>116</v>
      </c>
      <c r="I30" s="85"/>
    </row>
    <row r="31" spans="1:9" ht="15">
      <c r="A31" s="18" t="s">
        <v>110</v>
      </c>
      <c r="B31" s="188" t="s">
        <v>117</v>
      </c>
      <c r="C31" s="189"/>
      <c r="D31" s="189"/>
      <c r="E31" s="189"/>
      <c r="F31" s="189"/>
      <c r="G31" s="189"/>
      <c r="H31" s="7" t="s">
        <v>88</v>
      </c>
      <c r="I31" s="85"/>
    </row>
    <row r="32" spans="1:9" ht="15">
      <c r="A32" s="18" t="s">
        <v>118</v>
      </c>
      <c r="B32" s="188" t="s">
        <v>119</v>
      </c>
      <c r="C32" s="189"/>
      <c r="D32" s="189"/>
      <c r="E32" s="189"/>
      <c r="F32" s="189"/>
      <c r="G32" s="189"/>
      <c r="H32" s="7" t="s">
        <v>88</v>
      </c>
      <c r="I32" s="37"/>
    </row>
    <row r="33" spans="1:9" ht="15">
      <c r="A33" s="18" t="s">
        <v>121</v>
      </c>
      <c r="B33" s="188" t="s">
        <v>120</v>
      </c>
      <c r="C33" s="189"/>
      <c r="D33" s="189"/>
      <c r="E33" s="189"/>
      <c r="F33" s="189"/>
      <c r="G33" s="189"/>
      <c r="H33" s="7" t="s">
        <v>88</v>
      </c>
      <c r="I33" s="37"/>
    </row>
    <row r="34" spans="1:9" ht="15">
      <c r="A34" s="18" t="s">
        <v>122</v>
      </c>
      <c r="B34" s="188" t="s">
        <v>123</v>
      </c>
      <c r="C34" s="189"/>
      <c r="D34" s="189"/>
      <c r="E34" s="189"/>
      <c r="F34" s="189"/>
      <c r="G34" s="189"/>
      <c r="H34" s="7" t="s">
        <v>88</v>
      </c>
      <c r="I34" s="37"/>
    </row>
    <row r="35" spans="1:9" ht="30" customHeight="1">
      <c r="A35" s="18" t="s">
        <v>124</v>
      </c>
      <c r="B35" s="188" t="s">
        <v>125</v>
      </c>
      <c r="C35" s="189"/>
      <c r="D35" s="189"/>
      <c r="E35" s="189"/>
      <c r="F35" s="189"/>
      <c r="G35" s="189"/>
      <c r="H35" s="7" t="s">
        <v>88</v>
      </c>
      <c r="I35" s="37">
        <v>806.74</v>
      </c>
    </row>
    <row r="36" spans="1:9" ht="15">
      <c r="A36" s="18" t="s">
        <v>126</v>
      </c>
      <c r="B36" s="188" t="s">
        <v>127</v>
      </c>
      <c r="C36" s="189"/>
      <c r="D36" s="189"/>
      <c r="E36" s="189"/>
      <c r="F36" s="189"/>
      <c r="G36" s="189"/>
      <c r="H36" s="7" t="s">
        <v>88</v>
      </c>
      <c r="I36" s="37"/>
    </row>
    <row r="37" spans="1:9" ht="15">
      <c r="A37" s="18" t="s">
        <v>128</v>
      </c>
      <c r="B37" s="188" t="s">
        <v>129</v>
      </c>
      <c r="C37" s="189"/>
      <c r="D37" s="189"/>
      <c r="E37" s="189"/>
      <c r="F37" s="189"/>
      <c r="G37" s="189"/>
      <c r="H37" s="7" t="s">
        <v>88</v>
      </c>
      <c r="I37" s="37"/>
    </row>
    <row r="38" spans="1:9" ht="15">
      <c r="A38" s="18" t="s">
        <v>131</v>
      </c>
      <c r="B38" s="188" t="s">
        <v>132</v>
      </c>
      <c r="C38" s="189"/>
      <c r="D38" s="189"/>
      <c r="E38" s="189"/>
      <c r="F38" s="189"/>
      <c r="G38" s="189"/>
      <c r="H38" s="7" t="s">
        <v>88</v>
      </c>
      <c r="I38" s="37"/>
    </row>
    <row r="39" spans="1:9" ht="15">
      <c r="A39" s="18" t="s">
        <v>133</v>
      </c>
      <c r="B39" s="188" t="s">
        <v>134</v>
      </c>
      <c r="C39" s="189"/>
      <c r="D39" s="189"/>
      <c r="E39" s="189"/>
      <c r="F39" s="189"/>
      <c r="G39" s="189"/>
      <c r="H39" s="7" t="s">
        <v>88</v>
      </c>
      <c r="I39" s="37"/>
    </row>
    <row r="40" spans="1:9" ht="15">
      <c r="A40" s="18" t="s">
        <v>130</v>
      </c>
      <c r="B40" s="188" t="s">
        <v>135</v>
      </c>
      <c r="C40" s="189"/>
      <c r="D40" s="189"/>
      <c r="E40" s="189"/>
      <c r="F40" s="189"/>
      <c r="G40" s="189"/>
      <c r="H40" s="7" t="s">
        <v>88</v>
      </c>
      <c r="I40" s="37"/>
    </row>
    <row r="41" spans="1:9" ht="15">
      <c r="A41" s="18" t="s">
        <v>136</v>
      </c>
      <c r="B41" s="188" t="s">
        <v>132</v>
      </c>
      <c r="C41" s="189"/>
      <c r="D41" s="189"/>
      <c r="E41" s="189"/>
      <c r="F41" s="189"/>
      <c r="G41" s="189"/>
      <c r="H41" s="7" t="s">
        <v>88</v>
      </c>
      <c r="I41" s="37"/>
    </row>
    <row r="42" spans="1:9" ht="15">
      <c r="A42" s="18" t="s">
        <v>137</v>
      </c>
      <c r="B42" s="188" t="s">
        <v>134</v>
      </c>
      <c r="C42" s="189"/>
      <c r="D42" s="189"/>
      <c r="E42" s="189"/>
      <c r="F42" s="189"/>
      <c r="G42" s="189"/>
      <c r="H42" s="7" t="s">
        <v>88</v>
      </c>
      <c r="I42" s="37"/>
    </row>
    <row r="43" spans="1:9" ht="15">
      <c r="A43" s="18"/>
      <c r="B43" s="188" t="s">
        <v>139</v>
      </c>
      <c r="C43" s="189"/>
      <c r="D43" s="189"/>
      <c r="E43" s="189"/>
      <c r="F43" s="189"/>
      <c r="G43" s="189"/>
      <c r="H43" s="7" t="s">
        <v>88</v>
      </c>
      <c r="I43" s="37">
        <v>756.04</v>
      </c>
    </row>
    <row r="44" spans="1:9" ht="46.5" customHeight="1">
      <c r="A44" s="18" t="s">
        <v>140</v>
      </c>
      <c r="B44" s="188" t="s">
        <v>141</v>
      </c>
      <c r="C44" s="189"/>
      <c r="D44" s="189"/>
      <c r="E44" s="189"/>
      <c r="F44" s="189"/>
      <c r="G44" s="189"/>
      <c r="H44" s="7" t="s">
        <v>88</v>
      </c>
      <c r="I44" s="37">
        <v>4657.51</v>
      </c>
    </row>
    <row r="45" spans="1:9" ht="46.5" customHeight="1">
      <c r="A45" s="18" t="s">
        <v>142</v>
      </c>
      <c r="B45" s="188" t="s">
        <v>198</v>
      </c>
      <c r="C45" s="189"/>
      <c r="D45" s="189"/>
      <c r="E45" s="189"/>
      <c r="F45" s="189"/>
      <c r="G45" s="189"/>
      <c r="H45" s="7" t="s">
        <v>88</v>
      </c>
      <c r="I45" s="37">
        <f>+I60*631.48</f>
        <v>41481.1065908</v>
      </c>
    </row>
    <row r="46" spans="1:9" ht="33" customHeight="1">
      <c r="A46" s="18" t="s">
        <v>66</v>
      </c>
      <c r="B46" s="206" t="s">
        <v>143</v>
      </c>
      <c r="C46" s="207"/>
      <c r="D46" s="207"/>
      <c r="E46" s="207"/>
      <c r="F46" s="207"/>
      <c r="G46" s="208"/>
      <c r="H46" s="7" t="s">
        <v>88</v>
      </c>
      <c r="I46" s="37">
        <f>+I11-I12-I45</f>
        <v>130.32340919999842</v>
      </c>
    </row>
    <row r="47" spans="1:9" ht="25.5" customHeight="1">
      <c r="A47" s="18" t="s">
        <v>67</v>
      </c>
      <c r="B47" s="188" t="s">
        <v>144</v>
      </c>
      <c r="C47" s="189"/>
      <c r="D47" s="189"/>
      <c r="E47" s="189"/>
      <c r="F47" s="189"/>
      <c r="G47" s="189"/>
      <c r="H47" s="7" t="s">
        <v>88</v>
      </c>
      <c r="I47" s="37">
        <v>3867.736</v>
      </c>
    </row>
    <row r="48" spans="1:9" ht="31.5" customHeight="1">
      <c r="A48" s="18" t="s">
        <v>145</v>
      </c>
      <c r="B48" s="188" t="s">
        <v>146</v>
      </c>
      <c r="C48" s="189"/>
      <c r="D48" s="189"/>
      <c r="E48" s="189"/>
      <c r="F48" s="189"/>
      <c r="G48" s="189"/>
      <c r="H48" s="7" t="s">
        <v>88</v>
      </c>
      <c r="I48" s="37"/>
    </row>
    <row r="49" spans="1:9" ht="15">
      <c r="A49" s="18" t="s">
        <v>147</v>
      </c>
      <c r="B49" s="188" t="s">
        <v>148</v>
      </c>
      <c r="C49" s="189"/>
      <c r="D49" s="189"/>
      <c r="E49" s="189"/>
      <c r="F49" s="189"/>
      <c r="G49" s="189"/>
      <c r="H49" s="7" t="s">
        <v>88</v>
      </c>
      <c r="I49" s="37"/>
    </row>
    <row r="50" spans="1:9" ht="15">
      <c r="A50" s="18" t="s">
        <v>149</v>
      </c>
      <c r="B50" s="188" t="s">
        <v>150</v>
      </c>
      <c r="C50" s="189"/>
      <c r="D50" s="189"/>
      <c r="E50" s="189"/>
      <c r="F50" s="189"/>
      <c r="G50" s="189"/>
      <c r="H50" s="7" t="s">
        <v>88</v>
      </c>
      <c r="I50" s="37"/>
    </row>
    <row r="51" spans="1:9" ht="15">
      <c r="A51" s="18" t="s">
        <v>151</v>
      </c>
      <c r="B51" s="188" t="s">
        <v>152</v>
      </c>
      <c r="C51" s="189"/>
      <c r="D51" s="189"/>
      <c r="E51" s="189"/>
      <c r="F51" s="189"/>
      <c r="G51" s="189"/>
      <c r="H51" s="7" t="s">
        <v>153</v>
      </c>
      <c r="I51" s="37">
        <v>697</v>
      </c>
    </row>
    <row r="52" spans="1:9" ht="15">
      <c r="A52" s="18" t="s">
        <v>154</v>
      </c>
      <c r="B52" s="188" t="s">
        <v>155</v>
      </c>
      <c r="C52" s="189"/>
      <c r="D52" s="189"/>
      <c r="E52" s="189"/>
      <c r="F52" s="189"/>
      <c r="G52" s="189"/>
      <c r="H52" s="7" t="s">
        <v>153</v>
      </c>
      <c r="I52" s="37">
        <v>761.745</v>
      </c>
    </row>
    <row r="53" spans="1:9" ht="15">
      <c r="A53" s="18" t="s">
        <v>156</v>
      </c>
      <c r="B53" s="188" t="s">
        <v>157</v>
      </c>
      <c r="C53" s="189"/>
      <c r="D53" s="189"/>
      <c r="E53" s="189"/>
      <c r="F53" s="189"/>
      <c r="G53" s="189"/>
      <c r="H53" s="7" t="s">
        <v>158</v>
      </c>
      <c r="I53" s="37">
        <v>1368.877</v>
      </c>
    </row>
    <row r="54" spans="1:9" ht="15">
      <c r="A54" s="18" t="s">
        <v>160</v>
      </c>
      <c r="B54" s="188" t="s">
        <v>161</v>
      </c>
      <c r="C54" s="189"/>
      <c r="D54" s="189"/>
      <c r="E54" s="189"/>
      <c r="F54" s="189"/>
      <c r="G54" s="189"/>
      <c r="H54" s="7" t="s">
        <v>158</v>
      </c>
      <c r="I54" s="37">
        <v>87.768</v>
      </c>
    </row>
    <row r="55" spans="1:9" ht="15">
      <c r="A55" s="18" t="s">
        <v>159</v>
      </c>
      <c r="B55" s="188" t="s">
        <v>163</v>
      </c>
      <c r="C55" s="189"/>
      <c r="D55" s="189"/>
      <c r="E55" s="189"/>
      <c r="F55" s="189"/>
      <c r="G55" s="189"/>
      <c r="H55" s="7" t="s">
        <v>158</v>
      </c>
      <c r="I55" s="37"/>
    </row>
    <row r="56" spans="1:9" ht="15">
      <c r="A56" s="18" t="s">
        <v>162</v>
      </c>
      <c r="B56" s="188" t="s">
        <v>164</v>
      </c>
      <c r="C56" s="189"/>
      <c r="D56" s="189"/>
      <c r="E56" s="189"/>
      <c r="F56" s="189"/>
      <c r="G56" s="189"/>
      <c r="H56" s="7" t="s">
        <v>158</v>
      </c>
      <c r="I56" s="30">
        <f>I57+I58</f>
        <v>1281.109</v>
      </c>
    </row>
    <row r="57" spans="1:9" ht="15">
      <c r="A57" s="18" t="s">
        <v>165</v>
      </c>
      <c r="B57" s="188" t="s">
        <v>166</v>
      </c>
      <c r="C57" s="189"/>
      <c r="D57" s="189"/>
      <c r="E57" s="189"/>
      <c r="F57" s="189"/>
      <c r="G57" s="189"/>
      <c r="H57" s="7" t="s">
        <v>158</v>
      </c>
      <c r="I57" s="37">
        <v>1281.109</v>
      </c>
    </row>
    <row r="58" spans="1:9" ht="15">
      <c r="A58" s="18" t="s">
        <v>167</v>
      </c>
      <c r="B58" s="188" t="s">
        <v>168</v>
      </c>
      <c r="C58" s="189"/>
      <c r="D58" s="189"/>
      <c r="E58" s="189"/>
      <c r="F58" s="189"/>
      <c r="G58" s="189"/>
      <c r="H58" s="7" t="s">
        <v>158</v>
      </c>
      <c r="I58" s="37"/>
    </row>
    <row r="59" spans="1:9" ht="15">
      <c r="A59" s="18" t="s">
        <v>169</v>
      </c>
      <c r="B59" s="188" t="s">
        <v>170</v>
      </c>
      <c r="C59" s="189"/>
      <c r="D59" s="189"/>
      <c r="E59" s="189"/>
      <c r="F59" s="189"/>
      <c r="G59" s="189"/>
      <c r="H59" s="7" t="s">
        <v>171</v>
      </c>
      <c r="I59" s="37">
        <f>+I60/I53*100</f>
        <v>4.798729907800336</v>
      </c>
    </row>
    <row r="60" spans="1:9" ht="15">
      <c r="A60" s="18" t="s">
        <v>172</v>
      </c>
      <c r="B60" s="188" t="s">
        <v>173</v>
      </c>
      <c r="C60" s="189"/>
      <c r="D60" s="189"/>
      <c r="E60" s="189"/>
      <c r="F60" s="189"/>
      <c r="G60" s="189"/>
      <c r="H60" s="7" t="s">
        <v>158</v>
      </c>
      <c r="I60" s="37">
        <v>65.68871</v>
      </c>
    </row>
    <row r="61" spans="1:9" ht="15">
      <c r="A61" s="18" t="s">
        <v>174</v>
      </c>
      <c r="B61" s="188" t="s">
        <v>175</v>
      </c>
      <c r="C61" s="189"/>
      <c r="D61" s="189"/>
      <c r="E61" s="189"/>
      <c r="F61" s="189"/>
      <c r="G61" s="189"/>
      <c r="H61" s="7" t="s">
        <v>176</v>
      </c>
      <c r="I61" s="37">
        <v>81960</v>
      </c>
    </row>
    <row r="62" spans="1:9" ht="15">
      <c r="A62" s="18" t="s">
        <v>177</v>
      </c>
      <c r="B62" s="188" t="s">
        <v>178</v>
      </c>
      <c r="C62" s="189"/>
      <c r="D62" s="189"/>
      <c r="E62" s="189"/>
      <c r="F62" s="189"/>
      <c r="G62" s="189"/>
      <c r="H62" s="7" t="s">
        <v>176</v>
      </c>
      <c r="I62" s="37"/>
    </row>
    <row r="63" spans="1:9" ht="15">
      <c r="A63" s="18" t="s">
        <v>179</v>
      </c>
      <c r="B63" s="188" t="s">
        <v>180</v>
      </c>
      <c r="C63" s="189"/>
      <c r="D63" s="189"/>
      <c r="E63" s="189"/>
      <c r="F63" s="189"/>
      <c r="G63" s="189"/>
      <c r="H63" s="7" t="s">
        <v>181</v>
      </c>
      <c r="I63" s="38">
        <v>1</v>
      </c>
    </row>
    <row r="64" spans="1:9" ht="15">
      <c r="A64" s="18" t="s">
        <v>182</v>
      </c>
      <c r="B64" s="188" t="s">
        <v>183</v>
      </c>
      <c r="C64" s="189"/>
      <c r="D64" s="189"/>
      <c r="E64" s="189"/>
      <c r="F64" s="189"/>
      <c r="G64" s="189"/>
      <c r="H64" s="7" t="s">
        <v>181</v>
      </c>
      <c r="I64" s="37"/>
    </row>
    <row r="65" spans="1:9" ht="15">
      <c r="A65" s="18" t="s">
        <v>184</v>
      </c>
      <c r="B65" s="188" t="s">
        <v>185</v>
      </c>
      <c r="C65" s="189"/>
      <c r="D65" s="189"/>
      <c r="E65" s="189"/>
      <c r="F65" s="189"/>
      <c r="G65" s="189"/>
      <c r="H65" s="7" t="s">
        <v>181</v>
      </c>
      <c r="I65" s="37"/>
    </row>
    <row r="66" spans="1:9" ht="15">
      <c r="A66" s="18" t="s">
        <v>186</v>
      </c>
      <c r="B66" s="188" t="s">
        <v>187</v>
      </c>
      <c r="C66" s="189"/>
      <c r="D66" s="189"/>
      <c r="E66" s="189"/>
      <c r="F66" s="189"/>
      <c r="G66" s="189"/>
      <c r="H66" s="7" t="s">
        <v>188</v>
      </c>
      <c r="I66" s="38"/>
    </row>
    <row r="67" spans="1:9" ht="33" customHeight="1">
      <c r="A67" s="18" t="s">
        <v>189</v>
      </c>
      <c r="B67" s="188" t="s">
        <v>241</v>
      </c>
      <c r="C67" s="189"/>
      <c r="D67" s="189"/>
      <c r="E67" s="189"/>
      <c r="F67" s="189"/>
      <c r="G67" s="189"/>
      <c r="H67" s="7" t="s">
        <v>190</v>
      </c>
      <c r="I67" s="37">
        <v>172.22</v>
      </c>
    </row>
    <row r="68" spans="1:9" ht="34.5" customHeight="1">
      <c r="A68" s="18" t="s">
        <v>191</v>
      </c>
      <c r="B68" s="188" t="s">
        <v>242</v>
      </c>
      <c r="C68" s="189"/>
      <c r="D68" s="189"/>
      <c r="E68" s="189"/>
      <c r="F68" s="189"/>
      <c r="G68" s="189"/>
      <c r="H68" s="7" t="s">
        <v>192</v>
      </c>
      <c r="I68" s="37">
        <v>29.554</v>
      </c>
    </row>
    <row r="69" spans="1:9" ht="33" customHeight="1">
      <c r="A69" s="18" t="s">
        <v>193</v>
      </c>
      <c r="B69" s="188" t="s">
        <v>243</v>
      </c>
      <c r="C69" s="189"/>
      <c r="D69" s="189"/>
      <c r="E69" s="189"/>
      <c r="F69" s="189"/>
      <c r="G69" s="189"/>
      <c r="H69" s="7" t="s">
        <v>196</v>
      </c>
      <c r="I69" s="37">
        <v>12.5</v>
      </c>
    </row>
    <row r="70" spans="1:9" ht="30" customHeight="1">
      <c r="A70" s="18" t="s">
        <v>194</v>
      </c>
      <c r="B70" s="188" t="s">
        <v>195</v>
      </c>
      <c r="C70" s="189"/>
      <c r="D70" s="189"/>
      <c r="E70" s="189"/>
      <c r="F70" s="189"/>
      <c r="G70" s="189"/>
      <c r="H70" s="7" t="s">
        <v>86</v>
      </c>
      <c r="I70" s="37"/>
    </row>
  </sheetData>
  <sheetProtection/>
  <mergeCells count="60">
    <mergeCell ref="B66:G66"/>
    <mergeCell ref="B55:G55"/>
    <mergeCell ref="B56:G56"/>
    <mergeCell ref="B57:G57"/>
    <mergeCell ref="B58:G58"/>
    <mergeCell ref="B59:G59"/>
    <mergeCell ref="B67:G67"/>
    <mergeCell ref="B68:G68"/>
    <mergeCell ref="B69:G69"/>
    <mergeCell ref="B70:G70"/>
    <mergeCell ref="B45:G45"/>
    <mergeCell ref="B61:G61"/>
    <mergeCell ref="B62:G62"/>
    <mergeCell ref="B63:G63"/>
    <mergeCell ref="B64:G64"/>
    <mergeCell ref="B65:G65"/>
    <mergeCell ref="B47:G47"/>
    <mergeCell ref="B60:G60"/>
    <mergeCell ref="B49:G49"/>
    <mergeCell ref="B50:G50"/>
    <mergeCell ref="B51:G51"/>
    <mergeCell ref="B52:G52"/>
    <mergeCell ref="B53:G53"/>
    <mergeCell ref="B54:G54"/>
    <mergeCell ref="B40:G40"/>
    <mergeCell ref="B41:G41"/>
    <mergeCell ref="B42:G42"/>
    <mergeCell ref="B43:G43"/>
    <mergeCell ref="B44:G44"/>
    <mergeCell ref="B46:G46"/>
    <mergeCell ref="B30:G30"/>
    <mergeCell ref="B31:G31"/>
    <mergeCell ref="B32:G32"/>
    <mergeCell ref="B33:G33"/>
    <mergeCell ref="B34:G34"/>
    <mergeCell ref="B48:G48"/>
    <mergeCell ref="B36:G36"/>
    <mergeCell ref="B37:G37"/>
    <mergeCell ref="B38:G38"/>
    <mergeCell ref="B39:G39"/>
    <mergeCell ref="B12:G12"/>
    <mergeCell ref="B13:G13"/>
    <mergeCell ref="B14:G14"/>
    <mergeCell ref="B35:G35"/>
    <mergeCell ref="A19:A22"/>
    <mergeCell ref="B19:F22"/>
    <mergeCell ref="A23:A26"/>
    <mergeCell ref="B23:F26"/>
    <mergeCell ref="B28:G28"/>
    <mergeCell ref="B29:G29"/>
    <mergeCell ref="A15:A18"/>
    <mergeCell ref="B15:F18"/>
    <mergeCell ref="A4:I5"/>
    <mergeCell ref="A7:A8"/>
    <mergeCell ref="B7:G8"/>
    <mergeCell ref="H7:H8"/>
    <mergeCell ref="I7:I8"/>
    <mergeCell ref="B9:G9"/>
    <mergeCell ref="B10:G10"/>
    <mergeCell ref="B11:G11"/>
  </mergeCells>
  <dataValidations count="3">
    <dataValidation type="whole" allowBlank="1" showInputMessage="1" showErrorMessage="1" sqref="I66">
      <formula1>-99999999999</formula1>
      <formula2>999999999999</formula2>
    </dataValidation>
    <dataValidation type="decimal" allowBlank="1" showInputMessage="1" showErrorMessage="1" sqref="I56 I51">
      <formula1>-999999999999</formula1>
      <formula2>999999999999</formula2>
    </dataValidation>
    <dataValidation type="decimal" allowBlank="1" showInputMessage="1" showErrorMessage="1" sqref="I11:I12 I15:I16 I19:I21 I23:I25 I32:I50 I52:I55 I67:I70 I57:I65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J21"/>
  <sheetViews>
    <sheetView zoomScale="70" zoomScaleNormal="70" zoomScalePageLayoutView="0" workbookViewId="0" topLeftCell="A1">
      <selection activeCell="J15" sqref="J15"/>
    </sheetView>
  </sheetViews>
  <sheetFormatPr defaultColWidth="9.140625" defaultRowHeight="15"/>
  <cols>
    <col min="8" max="8" width="5.140625" style="0" customWidth="1"/>
    <col min="9" max="9" width="6.28125" style="0" customWidth="1"/>
    <col min="10" max="10" width="88.421875" style="0" customWidth="1"/>
  </cols>
  <sheetData>
    <row r="4" ht="15.75" thickBot="1"/>
    <row r="5" spans="3:10" ht="15">
      <c r="C5" s="148" t="s">
        <v>199</v>
      </c>
      <c r="D5" s="141"/>
      <c r="E5" s="141"/>
      <c r="F5" s="141"/>
      <c r="G5" s="141"/>
      <c r="H5" s="141"/>
      <c r="I5" s="141"/>
      <c r="J5" s="142"/>
    </row>
    <row r="6" spans="3:10" ht="15.75" thickBot="1">
      <c r="C6" s="143"/>
      <c r="D6" s="144"/>
      <c r="E6" s="144"/>
      <c r="F6" s="144"/>
      <c r="G6" s="144"/>
      <c r="H6" s="144"/>
      <c r="I6" s="144"/>
      <c r="J6" s="145"/>
    </row>
    <row r="7" spans="3:10" ht="15.75" thickBot="1">
      <c r="C7" s="40"/>
      <c r="D7" s="40"/>
      <c r="E7" s="40"/>
      <c r="F7" s="40"/>
      <c r="G7" s="40"/>
      <c r="H7" s="40"/>
      <c r="I7" s="40"/>
      <c r="J7" s="40"/>
    </row>
    <row r="8" spans="3:10" ht="15">
      <c r="C8" s="221" t="s">
        <v>200</v>
      </c>
      <c r="D8" s="222"/>
      <c r="E8" s="222"/>
      <c r="F8" s="222"/>
      <c r="G8" s="222"/>
      <c r="H8" s="222"/>
      <c r="I8" s="222"/>
      <c r="J8" s="223"/>
    </row>
    <row r="9" spans="3:10" ht="35.25" customHeight="1" thickBot="1">
      <c r="C9" s="218"/>
      <c r="D9" s="219"/>
      <c r="E9" s="219"/>
      <c r="F9" s="219"/>
      <c r="G9" s="219"/>
      <c r="H9" s="219"/>
      <c r="I9" s="219"/>
      <c r="J9" s="220"/>
    </row>
    <row r="10" spans="3:10" ht="15">
      <c r="C10" s="122" t="s">
        <v>36</v>
      </c>
      <c r="D10" s="140" t="s">
        <v>201</v>
      </c>
      <c r="E10" s="141"/>
      <c r="F10" s="141"/>
      <c r="G10" s="141"/>
      <c r="H10" s="141"/>
      <c r="I10" s="142"/>
      <c r="J10" s="146" t="s">
        <v>202</v>
      </c>
    </row>
    <row r="11" spans="3:10" ht="15.75" thickBot="1">
      <c r="C11" s="116"/>
      <c r="D11" s="143"/>
      <c r="E11" s="144"/>
      <c r="F11" s="144"/>
      <c r="G11" s="144"/>
      <c r="H11" s="144"/>
      <c r="I11" s="145"/>
      <c r="J11" s="147"/>
    </row>
    <row r="12" spans="3:10" ht="15.75" thickBot="1">
      <c r="C12" s="1">
        <v>1</v>
      </c>
      <c r="D12" s="135">
        <v>2</v>
      </c>
      <c r="E12" s="136"/>
      <c r="F12" s="136"/>
      <c r="G12" s="136"/>
      <c r="H12" s="136"/>
      <c r="I12" s="137"/>
      <c r="J12" s="9">
        <v>3</v>
      </c>
    </row>
    <row r="13" spans="3:10" ht="280.5" customHeight="1">
      <c r="C13" s="214">
        <v>1</v>
      </c>
      <c r="D13" s="215" t="s">
        <v>203</v>
      </c>
      <c r="E13" s="216"/>
      <c r="F13" s="216"/>
      <c r="G13" s="216"/>
      <c r="H13" s="216"/>
      <c r="I13" s="217"/>
      <c r="J13" s="212" t="s">
        <v>233</v>
      </c>
    </row>
    <row r="14" spans="3:10" ht="320.25" customHeight="1" thickBot="1">
      <c r="C14" s="116"/>
      <c r="D14" s="218"/>
      <c r="E14" s="219"/>
      <c r="F14" s="219"/>
      <c r="G14" s="219"/>
      <c r="H14" s="219"/>
      <c r="I14" s="220"/>
      <c r="J14" s="213"/>
    </row>
    <row r="15" spans="3:10" ht="322.5" customHeight="1" thickBot="1">
      <c r="C15" s="78" t="s">
        <v>62</v>
      </c>
      <c r="D15" s="209" t="s">
        <v>204</v>
      </c>
      <c r="E15" s="210"/>
      <c r="F15" s="210"/>
      <c r="G15" s="210"/>
      <c r="H15" s="210"/>
      <c r="I15" s="211"/>
      <c r="J15" s="79" t="s">
        <v>261</v>
      </c>
    </row>
    <row r="16" spans="3:10" ht="117" customHeight="1" thickBot="1">
      <c r="C16" s="78" t="s">
        <v>64</v>
      </c>
      <c r="D16" s="209" t="s">
        <v>234</v>
      </c>
      <c r="E16" s="210"/>
      <c r="F16" s="210"/>
      <c r="G16" s="210"/>
      <c r="H16" s="210"/>
      <c r="I16" s="211"/>
      <c r="J16" s="79" t="s">
        <v>262</v>
      </c>
    </row>
    <row r="17" spans="3:10" ht="35.25" customHeight="1" thickBot="1">
      <c r="C17" s="78" t="s">
        <v>66</v>
      </c>
      <c r="D17" s="209" t="s">
        <v>205</v>
      </c>
      <c r="E17" s="210"/>
      <c r="F17" s="210"/>
      <c r="G17" s="210"/>
      <c r="H17" s="210"/>
      <c r="I17" s="211"/>
      <c r="J17" s="79" t="s">
        <v>259</v>
      </c>
    </row>
    <row r="18" spans="3:10" ht="28.5" customHeight="1" thickBot="1">
      <c r="C18" s="78" t="s">
        <v>206</v>
      </c>
      <c r="D18" s="209" t="s">
        <v>207</v>
      </c>
      <c r="E18" s="210"/>
      <c r="F18" s="210"/>
      <c r="G18" s="210"/>
      <c r="H18" s="210"/>
      <c r="I18" s="211"/>
      <c r="J18" s="79" t="s">
        <v>13</v>
      </c>
    </row>
    <row r="19" spans="3:10" ht="30" customHeight="1" thickBot="1">
      <c r="C19" s="78" t="s">
        <v>208</v>
      </c>
      <c r="D19" s="209" t="s">
        <v>211</v>
      </c>
      <c r="E19" s="210"/>
      <c r="F19" s="210"/>
      <c r="G19" s="210"/>
      <c r="H19" s="210"/>
      <c r="I19" s="211"/>
      <c r="J19" s="79" t="s">
        <v>214</v>
      </c>
    </row>
    <row r="20" spans="3:10" ht="24.75" customHeight="1" thickBot="1">
      <c r="C20" s="78" t="s">
        <v>209</v>
      </c>
      <c r="D20" s="209" t="s">
        <v>212</v>
      </c>
      <c r="E20" s="210"/>
      <c r="F20" s="210"/>
      <c r="G20" s="210"/>
      <c r="H20" s="210"/>
      <c r="I20" s="211"/>
      <c r="J20" s="80" t="s">
        <v>260</v>
      </c>
    </row>
    <row r="21" spans="3:10" ht="21.75" thickBot="1">
      <c r="C21" s="78" t="s">
        <v>210</v>
      </c>
      <c r="D21" s="209" t="s">
        <v>213</v>
      </c>
      <c r="E21" s="210"/>
      <c r="F21" s="210"/>
      <c r="G21" s="210"/>
      <c r="H21" s="210"/>
      <c r="I21" s="211"/>
      <c r="J21" s="80" t="s">
        <v>224</v>
      </c>
    </row>
  </sheetData>
  <sheetProtection/>
  <mergeCells count="16">
    <mergeCell ref="J13:J14"/>
    <mergeCell ref="C13:C14"/>
    <mergeCell ref="D13:I14"/>
    <mergeCell ref="D12:I12"/>
    <mergeCell ref="C5:J6"/>
    <mergeCell ref="C8:J9"/>
    <mergeCell ref="C10:C11"/>
    <mergeCell ref="D10:I11"/>
    <mergeCell ref="J10:J11"/>
    <mergeCell ref="D20:I20"/>
    <mergeCell ref="D21:I21"/>
    <mergeCell ref="D15:I15"/>
    <mergeCell ref="D16:I16"/>
    <mergeCell ref="D17:I17"/>
    <mergeCell ref="D18:I18"/>
    <mergeCell ref="D19:I19"/>
  </mergeCells>
  <hyperlinks>
    <hyperlink ref="J21" r:id="rId1" display="www.chmz.net"/>
    <hyperlink ref="J20" r:id="rId2" display="chmz@rosatom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korobov_an</dc:creator>
  <cp:keywords/>
  <dc:description/>
  <cp:lastModifiedBy>korobov_an</cp:lastModifiedBy>
  <cp:lastPrinted>2015-03-24T11:45:49Z</cp:lastPrinted>
  <dcterms:created xsi:type="dcterms:W3CDTF">2012-04-27T07:26:39Z</dcterms:created>
  <dcterms:modified xsi:type="dcterms:W3CDTF">2015-03-30T07:08:58Z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